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ИТ\mihalev\!!!ЗАКУПКИ\242\2026\1С МДЛП\1\"/>
    </mc:Choice>
  </mc:AlternateContent>
  <bookViews>
    <workbookView xWindow="6105" yWindow="1455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L6" i="1" l="1"/>
  <c r="G6" i="1" l="1"/>
  <c r="I6" i="1" s="1"/>
  <c r="H6" i="1" l="1"/>
  <c r="M6" i="1" l="1"/>
  <c r="M32" i="1" s="1"/>
  <c r="L7" i="1" l="1"/>
  <c r="M7" i="1" s="1"/>
  <c r="L8" i="1"/>
  <c r="M8" i="1" s="1"/>
  <c r="L9" i="1"/>
  <c r="M9" i="1" s="1"/>
  <c r="L10" i="1"/>
  <c r="L11" i="1"/>
  <c r="L12" i="1"/>
  <c r="M12" i="1" l="1"/>
  <c r="G7" i="1"/>
  <c r="I7" i="1" s="1"/>
  <c r="H7" i="1"/>
  <c r="G8" i="1"/>
  <c r="I8" i="1" s="1"/>
  <c r="H8" i="1"/>
  <c r="G9" i="1"/>
  <c r="I9" i="1" s="1"/>
  <c r="H9" i="1"/>
  <c r="G10" i="1"/>
  <c r="I10" i="1" s="1"/>
  <c r="H10" i="1"/>
  <c r="M10" i="1"/>
  <c r="G11" i="1"/>
  <c r="I11" i="1" s="1"/>
  <c r="H11" i="1"/>
  <c r="M11" i="1"/>
  <c r="G12" i="1"/>
  <c r="I12" i="1" s="1"/>
  <c r="H12" i="1"/>
  <c r="G13" i="1"/>
  <c r="I13" i="1" s="1"/>
  <c r="H13" i="1"/>
  <c r="L13" i="1"/>
  <c r="M13" i="1" s="1"/>
  <c r="G14" i="1"/>
  <c r="I14" i="1" s="1"/>
  <c r="H14" i="1"/>
  <c r="L14" i="1"/>
  <c r="M14" i="1" s="1"/>
  <c r="G15" i="1"/>
  <c r="I15" i="1" s="1"/>
  <c r="H15" i="1"/>
  <c r="L15" i="1"/>
  <c r="M15" i="1" s="1"/>
  <c r="G16" i="1"/>
  <c r="I16" i="1" s="1"/>
  <c r="H16" i="1"/>
  <c r="L16" i="1"/>
  <c r="M16" i="1" s="1"/>
  <c r="G17" i="1"/>
  <c r="I17" i="1" s="1"/>
  <c r="H17" i="1"/>
  <c r="L17" i="1"/>
  <c r="M17" i="1" s="1"/>
  <c r="G18" i="1"/>
  <c r="I18" i="1" s="1"/>
  <c r="H18" i="1"/>
  <c r="L18" i="1"/>
  <c r="M18" i="1" s="1"/>
  <c r="G19" i="1"/>
  <c r="I19" i="1" s="1"/>
  <c r="H19" i="1"/>
  <c r="L19" i="1"/>
  <c r="M19" i="1" s="1"/>
  <c r="G20" i="1"/>
  <c r="I20" i="1" s="1"/>
  <c r="H20" i="1"/>
  <c r="L20" i="1"/>
  <c r="M20" i="1" s="1"/>
  <c r="G21" i="1"/>
  <c r="I21" i="1" s="1"/>
  <c r="H21" i="1"/>
  <c r="L21" i="1"/>
  <c r="M21" i="1" s="1"/>
  <c r="G22" i="1"/>
  <c r="I22" i="1" s="1"/>
  <c r="H22" i="1"/>
  <c r="L22" i="1"/>
  <c r="M22" i="1" s="1"/>
  <c r="G23" i="1"/>
  <c r="I23" i="1" s="1"/>
  <c r="H23" i="1"/>
  <c r="L23" i="1"/>
  <c r="M23" i="1" s="1"/>
  <c r="G24" i="1"/>
  <c r="I24" i="1" s="1"/>
  <c r="H24" i="1"/>
  <c r="L24" i="1"/>
  <c r="M24" i="1" s="1"/>
  <c r="G25" i="1"/>
  <c r="I25" i="1" s="1"/>
  <c r="H25" i="1"/>
  <c r="L25" i="1"/>
  <c r="M25" i="1" s="1"/>
  <c r="G26" i="1"/>
  <c r="I26" i="1" s="1"/>
  <c r="H26" i="1"/>
  <c r="L26" i="1"/>
  <c r="M26" i="1" s="1"/>
  <c r="G27" i="1"/>
  <c r="I27" i="1" s="1"/>
  <c r="H27" i="1"/>
  <c r="L27" i="1"/>
  <c r="M27" i="1" s="1"/>
  <c r="G28" i="1"/>
  <c r="I28" i="1" s="1"/>
  <c r="H28" i="1"/>
  <c r="L28" i="1"/>
  <c r="M28" i="1" s="1"/>
  <c r="G29" i="1"/>
  <c r="I29" i="1" s="1"/>
  <c r="H29" i="1"/>
  <c r="L29" i="1"/>
  <c r="M29" i="1" s="1"/>
  <c r="G30" i="1"/>
  <c r="I30" i="1" s="1"/>
  <c r="H30" i="1"/>
  <c r="L30" i="1"/>
  <c r="M30" i="1" s="1"/>
  <c r="L31" i="1" l="1"/>
  <c r="M31" i="1" s="1"/>
  <c r="H31" i="1"/>
  <c r="G31" i="1"/>
  <c r="I31" i="1" s="1"/>
  <c r="E42" i="1" l="1"/>
  <c r="G42" i="1" s="1"/>
  <c r="I39" i="1" l="1"/>
  <c r="I40" i="1"/>
</calcChain>
</file>

<file path=xl/sharedStrings.xml><?xml version="1.0" encoding="utf-8"?>
<sst xmlns="http://schemas.openxmlformats.org/spreadsheetml/2006/main" count="78" uniqueCount="54">
  <si>
    <t>Среднее значение цены</t>
  </si>
  <si>
    <t>Основные характеристики объекта закупки</t>
  </si>
  <si>
    <t xml:space="preserve">Среднее квадратичное отклонение </t>
  </si>
  <si>
    <t>Итого:</t>
  </si>
  <si>
    <t>чел.</t>
  </si>
  <si>
    <t>№ П\П</t>
  </si>
  <si>
    <t>Коэффициент вариации 
(д.б. &lt; 33%)</t>
  </si>
  <si>
    <t>Ед.
изм.</t>
  </si>
  <si>
    <r>
      <t xml:space="preserve">Используемый метод определения НМЦК: 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 рынка).                                                                                                          
Метод сопоставимых рыночных цен (анализа рынка), данный метод определения НМЦК является приоритетным.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  </r>
  </si>
  <si>
    <t>Кол-во объекта закупки</t>
  </si>
  <si>
    <t>Проведение цикла профессиональной переподготовки 2</t>
  </si>
  <si>
    <t>Проведение цикла профессиональной переподготовки 5</t>
  </si>
  <si>
    <t>Проведение цикла профессиональной переподготовки 4</t>
  </si>
  <si>
    <t>Проведение цикла профессиональной переподготовки 3</t>
  </si>
  <si>
    <t>Проведение цикла профессиональной переподготовки 0</t>
  </si>
  <si>
    <t>Проведение цикла профессиональной переподготовки 20</t>
  </si>
  <si>
    <t>Проведение цикла профессиональной переподготовки 16</t>
  </si>
  <si>
    <t>Проведение цикла профессиональной переподготовки 15</t>
  </si>
  <si>
    <t>Проведение цикла профессиональной переподготовки 14</t>
  </si>
  <si>
    <t>Проведение цикла профессиональной переподготовки 13</t>
  </si>
  <si>
    <t>Проведение цикла профессиональной переподготовки 12</t>
  </si>
  <si>
    <t>Проведение цикла профессиональной переподготовки 11</t>
  </si>
  <si>
    <t>Проведение цикла профессиональной переподготовки 10</t>
  </si>
  <si>
    <t>Проведение цикла профессиональной переподготовки 9</t>
  </si>
  <si>
    <t>Проведение цикла профессиональной переподготовки 8</t>
  </si>
  <si>
    <t>Проведение цикла профессиональной переподготовки 7</t>
  </si>
  <si>
    <t>Проведение цикла профессиональной переподготовки 6</t>
  </si>
  <si>
    <t>Проведение цикла профессиональной переподготовки 100</t>
  </si>
  <si>
    <t>Проведение цикла профессиональной переподготовки 61</t>
  </si>
  <si>
    <t>шт.</t>
  </si>
  <si>
    <t>Обоснование начальной (максимальной) цены контракта</t>
  </si>
  <si>
    <t>Приложение 1</t>
  </si>
  <si>
    <t>Расчет НМЦК</t>
  </si>
  <si>
    <t>Написание отчета по утвержденной форме</t>
  </si>
  <si>
    <t>Доработка существующего отчета и внесение изменений после обновления</t>
  </si>
  <si>
    <t>Настройка интерфейса и помощь в особенностях функционирования новых релизов конфигураций</t>
  </si>
  <si>
    <t>Консультация по телефону горячей линии</t>
  </si>
  <si>
    <t>Обновление  «1С:Бухгалтерия государственного учреждения» с сохранением ранее внесенных изменений</t>
  </si>
  <si>
    <t>Обновление  «1С:Зарплата и кадры бюджетного учреждения» с сохранением ранее внесенных изменений</t>
  </si>
  <si>
    <t>Работник контрактной службы:</t>
  </si>
  <si>
    <t>ФКУЗ МСЧ-24 ФСИН России</t>
  </si>
  <si>
    <t xml:space="preserve">                    (должность)</t>
  </si>
  <si>
    <t>/О.Ю. Михалев/</t>
  </si>
  <si>
    <t>т.(391)220-50-57, т.сот.8(905)088-85-18</t>
  </si>
  <si>
    <t xml:space="preserve">   (подпись / расшифровка)</t>
  </si>
  <si>
    <t>Старший инженер-программист</t>
  </si>
  <si>
    <t>Ответ на запрос ценовой инф-и 
КП №4
вх-104 от 30.05.2024</t>
  </si>
  <si>
    <t xml:space="preserve">Доработка существующего отчета. В услугу включено доработка или исправление ранее разработанного отчета по форме получателя услуги и не вошедшей в пакеты обновления 1С для МДЛП. Консультация по использованию.
</t>
  </si>
  <si>
    <t>НМЦК объекта закупки, руб.</t>
  </si>
  <si>
    <t>Цена за 1 ед., используемая для расчета максимальной цены договора, руб.</t>
  </si>
  <si>
    <t>Ответ на запрос ценовой инф-и 
КП №1
вх-786 от 14.05.2026, руб.</t>
  </si>
  <si>
    <t>Ответ на запрос ценовой инф-и 
КП №2
вх-787 от 14.05.2026, руб.</t>
  </si>
  <si>
    <t>Ответ на запрос ценовой инф-и 
КП №3
вх-788 от 14.05.2026, руб.</t>
  </si>
  <si>
    <t>14.05.2026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</si>
</sst>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&quot;р.&quot;"/>
    <numFmt numFmtId="165" formatCode="0.000"/>
    <numFmt numFmtId="166" formatCode="[$-F800]dddd\,\ mmmm\ dd\,\ yyyy"/>
    <numFmt numFmtId="167" formatCode="#,##0.00&quot; руб.&quot;"/>
    <numFmt numFmtId="168" formatCode="0.000%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Border="1" applyAlignment="1">
      <alignment horizontal="center" wrapText="1"/>
    </xf>
    <xf numFmtId="1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/>
    <xf numFmtId="0" fontId="3" fillId="0" borderId="0" xfId="0" applyFont="1"/>
    <xf numFmtId="0" fontId="3" fillId="0" borderId="0" xfId="0" quotePrefix="1" applyNumberFormat="1" applyFont="1"/>
    <xf numFmtId="2" fontId="1" fillId="0" borderId="0" xfId="0" applyNumberFormat="1" applyFont="1" applyAlignment="1">
      <alignment wrapText="1"/>
    </xf>
    <xf numFmtId="164" fontId="4" fillId="0" borderId="0" xfId="0" applyNumberFormat="1" applyFont="1" applyAlignment="1">
      <alignment horizontal="center" vertical="center" wrapText="1"/>
    </xf>
    <xf numFmtId="0" fontId="5" fillId="0" borderId="0" xfId="0" quotePrefix="1" applyFont="1"/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65" fontId="3" fillId="0" borderId="3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10" fontId="3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9" fontId="3" fillId="0" borderId="0" xfId="0" applyNumberFormat="1" applyFont="1" applyAlignment="1">
      <alignment wrapText="1"/>
    </xf>
    <xf numFmtId="9" fontId="3" fillId="0" borderId="0" xfId="0" applyNumberFormat="1" applyFont="1"/>
    <xf numFmtId="165" fontId="3" fillId="0" borderId="11" xfId="0" applyNumberFormat="1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7" fontId="7" fillId="0" borderId="0" xfId="0" applyNumberFormat="1" applyFont="1" applyAlignment="1">
      <alignment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0" fillId="0" borderId="11" xfId="0" applyFont="1" applyBorder="1" applyAlignment="1">
      <alignment vertical="center"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168" fontId="3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2" fillId="0" borderId="0" xfId="0" applyFont="1"/>
    <xf numFmtId="2" fontId="12" fillId="0" borderId="1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66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1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145676</xdr:colOff>
      <xdr:row>40</xdr:row>
      <xdr:rowOff>190499</xdr:rowOff>
    </xdr:from>
    <xdr:to>
      <xdr:col>5</xdr:col>
      <xdr:colOff>56030</xdr:colOff>
      <xdr:row>42</xdr:row>
      <xdr:rowOff>123264</xdr:rowOff>
    </xdr:to>
    <xdr:sp macro="" textlink="">
      <xdr:nvSpPr>
        <xdr:cNvPr id="1025" name="Rectangle 2"/>
        <xdr:cNvSpPr>
          <a:spLocks noChangeArrowheads="1"/>
        </xdr:cNvSpPr>
      </xdr:nvSpPr>
      <xdr:spPr bwMode="auto">
        <a:xfrm>
          <a:off x="145676" y="10824881"/>
          <a:ext cx="4728883" cy="3361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Таким образом учитывая все, НМЦК контракта составляет:</a:t>
          </a:r>
        </a:p>
      </xdr:txBody>
    </xdr:sp>
    <xdr:clientData/>
  </xdr:twoCellAnchor>
  <xdr:twoCellAnchor>
    <xdr:from>
      <xdr:col>0</xdr:col>
      <xdr:colOff>222437</xdr:colOff>
      <xdr:row>32</xdr:row>
      <xdr:rowOff>113740</xdr:rowOff>
    </xdr:from>
    <xdr:to>
      <xdr:col>5</xdr:col>
      <xdr:colOff>146237</xdr:colOff>
      <xdr:row>38</xdr:row>
      <xdr:rowOff>111792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22437" y="6467475"/>
          <a:ext cx="4742329" cy="1208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36</xdr:row>
      <xdr:rowOff>115542</xdr:rowOff>
    </xdr:from>
    <xdr:to>
      <xdr:col>4</xdr:col>
      <xdr:colOff>866775</xdr:colOff>
      <xdr:row>37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6</xdr:col>
      <xdr:colOff>38102</xdr:colOff>
      <xdr:row>35</xdr:row>
      <xdr:rowOff>164727</xdr:rowOff>
    </xdr:from>
    <xdr:to>
      <xdr:col>7</xdr:col>
      <xdr:colOff>113182</xdr:colOff>
      <xdr:row>37</xdr:row>
      <xdr:rowOff>164727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89161" y="5319433"/>
          <a:ext cx="971550" cy="4034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13447</xdr:colOff>
      <xdr:row>32</xdr:row>
      <xdr:rowOff>109257</xdr:rowOff>
    </xdr:from>
    <xdr:to>
      <xdr:col>7</xdr:col>
      <xdr:colOff>762000</xdr:colOff>
      <xdr:row>34</xdr:row>
      <xdr:rowOff>166350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64506" y="4658845"/>
          <a:ext cx="1645023" cy="46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38</xdr:row>
      <xdr:rowOff>125068</xdr:rowOff>
    </xdr:from>
    <xdr:to>
      <xdr:col>4</xdr:col>
      <xdr:colOff>857250</xdr:colOff>
      <xdr:row>39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5</xdr:col>
      <xdr:colOff>1291478</xdr:colOff>
      <xdr:row>38</xdr:row>
      <xdr:rowOff>44823</xdr:rowOff>
    </xdr:from>
    <xdr:to>
      <xdr:col>7</xdr:col>
      <xdr:colOff>471208</xdr:colOff>
      <xdr:row>40</xdr:row>
      <xdr:rowOff>82923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331449" y="5804647"/>
          <a:ext cx="1387288" cy="4415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891426</xdr:colOff>
      <xdr:row>43</xdr:row>
      <xdr:rowOff>1682</xdr:rowOff>
    </xdr:from>
    <xdr:to>
      <xdr:col>6</xdr:col>
      <xdr:colOff>235322</xdr:colOff>
      <xdr:row>46</xdr:row>
      <xdr:rowOff>77882</xdr:rowOff>
    </xdr:to>
    <xdr:pic>
      <xdr:nvPicPr>
        <xdr:cNvPr id="10" name="Рисунок 1" descr="Михале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9220" y="8551770"/>
          <a:ext cx="1966073" cy="692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5"/>
  <sheetViews>
    <sheetView showGridLines="0" tabSelected="1" view="pageBreakPreview" topLeftCell="A32" zoomScaleNormal="85" zoomScaleSheetLayoutView="100" workbookViewId="0">
      <selection activeCell="B6" sqref="B6"/>
    </sheetView>
  </sheetViews>
  <sheetFormatPr defaultRowHeight="15" x14ac:dyDescent="0.25"/>
  <cols>
    <col min="1" max="1" width="5.140625" style="46" customWidth="1"/>
    <col min="2" max="2" width="27.42578125" style="46" customWidth="1"/>
    <col min="3" max="3" width="19.5703125" style="46" customWidth="1"/>
    <col min="4" max="5" width="19.7109375" style="46" customWidth="1"/>
    <col min="6" max="6" width="19.7109375" style="46" hidden="1" customWidth="1"/>
    <col min="7" max="7" width="13.42578125" style="46" customWidth="1"/>
    <col min="8" max="8" width="15.7109375" style="46" customWidth="1"/>
    <col min="9" max="9" width="14.7109375" style="46" customWidth="1"/>
    <col min="10" max="10" width="6.85546875" style="46" customWidth="1"/>
    <col min="11" max="11" width="9.42578125" style="46" customWidth="1"/>
    <col min="12" max="12" width="15.42578125" style="46" customWidth="1"/>
    <col min="13" max="13" width="13.140625" style="46" customWidth="1"/>
    <col min="14" max="16384" width="9.140625" style="46"/>
  </cols>
  <sheetData>
    <row r="1" spans="1:20" ht="20.25" customHeight="1" x14ac:dyDescent="0.25">
      <c r="E1" s="52" t="s">
        <v>30</v>
      </c>
      <c r="F1" s="53"/>
      <c r="G1" s="53"/>
      <c r="H1" s="53"/>
      <c r="I1" s="53"/>
      <c r="J1" s="53"/>
      <c r="K1" s="51" t="s">
        <v>31</v>
      </c>
      <c r="L1" s="51"/>
      <c r="M1" s="51"/>
    </row>
    <row r="2" spans="1:20" ht="15.75" x14ac:dyDescent="0.25">
      <c r="B2" s="56"/>
      <c r="C2" s="56"/>
      <c r="D2" s="56"/>
      <c r="E2" s="1"/>
      <c r="F2" s="1"/>
      <c r="G2" s="1"/>
      <c r="H2" s="1"/>
      <c r="I2" s="1"/>
      <c r="J2" s="1"/>
      <c r="K2" s="1"/>
      <c r="L2" s="57" t="s">
        <v>32</v>
      </c>
      <c r="M2" s="57"/>
      <c r="N2" s="1"/>
      <c r="O2" s="1"/>
      <c r="P2" s="1"/>
      <c r="Q2" s="1"/>
      <c r="R2" s="1"/>
      <c r="S2" s="1"/>
      <c r="T2" s="1"/>
    </row>
    <row r="3" spans="1:20" ht="87.75" customHeight="1" x14ac:dyDescent="0.25">
      <c r="A3" s="54" t="s">
        <v>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1"/>
      <c r="O3" s="1"/>
      <c r="P3" s="1"/>
      <c r="Q3" s="1"/>
      <c r="R3" s="1"/>
      <c r="S3" s="1"/>
      <c r="T3" s="1"/>
    </row>
    <row r="4" spans="1:20" ht="15.75" thickBot="1" x14ac:dyDescent="0.3">
      <c r="G4" s="25"/>
      <c r="H4" s="25"/>
      <c r="I4" s="25"/>
    </row>
    <row r="5" spans="1:20" ht="88.5" customHeight="1" x14ac:dyDescent="0.25">
      <c r="A5" s="20" t="s">
        <v>5</v>
      </c>
      <c r="B5" s="36" t="s">
        <v>1</v>
      </c>
      <c r="C5" s="29" t="s">
        <v>50</v>
      </c>
      <c r="D5" s="29" t="s">
        <v>51</v>
      </c>
      <c r="E5" s="29" t="s">
        <v>52</v>
      </c>
      <c r="F5" s="29" t="s">
        <v>46</v>
      </c>
      <c r="G5" s="21" t="s">
        <v>0</v>
      </c>
      <c r="H5" s="21" t="s">
        <v>2</v>
      </c>
      <c r="I5" s="21" t="s">
        <v>6</v>
      </c>
      <c r="J5" s="21" t="s">
        <v>7</v>
      </c>
      <c r="K5" s="21" t="s">
        <v>9</v>
      </c>
      <c r="L5" s="21" t="s">
        <v>49</v>
      </c>
      <c r="M5" s="22" t="s">
        <v>48</v>
      </c>
    </row>
    <row r="6" spans="1:20" ht="162.75" customHeight="1" x14ac:dyDescent="0.25">
      <c r="A6" s="33">
        <v>1</v>
      </c>
      <c r="B6" s="50" t="s">
        <v>47</v>
      </c>
      <c r="C6" s="49">
        <v>1625</v>
      </c>
      <c r="D6" s="49">
        <v>1650</v>
      </c>
      <c r="E6" s="49">
        <v>1800</v>
      </c>
      <c r="F6" s="30">
        <v>74000</v>
      </c>
      <c r="G6" s="28">
        <f>AVERAGE(C6:E6)</f>
        <v>1691.6666666666667</v>
      </c>
      <c r="H6" s="10">
        <f>STDEVA(C6:F6)</f>
        <v>36154.249260402757</v>
      </c>
      <c r="I6" s="43">
        <f>IF(G6&gt;0,STDEVA(C6:E6)/(SUM(C6:E6)/COUNTIF(C6:E6,"&gt;0")),0)</f>
        <v>5.5949835919214513E-2</v>
      </c>
      <c r="J6" s="9" t="s">
        <v>29</v>
      </c>
      <c r="K6" s="9">
        <v>28</v>
      </c>
      <c r="L6" s="30">
        <f>C6</f>
        <v>1625</v>
      </c>
      <c r="M6" s="11">
        <f>K6*L6</f>
        <v>45500</v>
      </c>
    </row>
    <row r="7" spans="1:20" ht="94.5" hidden="1" customHeight="1" x14ac:dyDescent="0.25">
      <c r="A7" s="34">
        <v>2</v>
      </c>
      <c r="B7" s="38" t="s">
        <v>37</v>
      </c>
      <c r="C7" s="40"/>
      <c r="D7" s="35"/>
      <c r="E7" s="30"/>
      <c r="F7" s="30"/>
      <c r="G7" s="13" t="e">
        <f t="shared" ref="G7:G31" si="0">AVERAGE(D7:F7)</f>
        <v>#DIV/0!</v>
      </c>
      <c r="H7" s="13" t="e">
        <f t="shared" ref="H7:H31" si="1">STDEVA(D7:F7)</f>
        <v>#DIV/0!</v>
      </c>
      <c r="I7" s="14" t="e">
        <f t="shared" ref="I7:I31" si="2">IF(G7&gt;0,STDEVA(D7:F7)/(SUM(D7:F7)/COUNTIF(D7:F7,"&gt;0")),0)</f>
        <v>#DIV/0!</v>
      </c>
      <c r="J7" s="9" t="s">
        <v>29</v>
      </c>
      <c r="K7" s="9">
        <v>16</v>
      </c>
      <c r="L7" s="30">
        <f t="shared" ref="L7:L12" si="3">D7</f>
        <v>0</v>
      </c>
      <c r="M7" s="11">
        <f>K7*L7</f>
        <v>0</v>
      </c>
    </row>
    <row r="8" spans="1:20" ht="90" hidden="1" customHeight="1" x14ac:dyDescent="0.25">
      <c r="A8" s="33">
        <v>3</v>
      </c>
      <c r="B8" s="38" t="s">
        <v>38</v>
      </c>
      <c r="C8" s="40"/>
      <c r="D8" s="35"/>
      <c r="E8" s="30"/>
      <c r="F8" s="30"/>
      <c r="G8" s="13" t="e">
        <f t="shared" si="0"/>
        <v>#DIV/0!</v>
      </c>
      <c r="H8" s="13" t="e">
        <f t="shared" si="1"/>
        <v>#DIV/0!</v>
      </c>
      <c r="I8" s="14" t="e">
        <f t="shared" si="2"/>
        <v>#DIV/0!</v>
      </c>
      <c r="J8" s="9" t="s">
        <v>29</v>
      </c>
      <c r="K8" s="9">
        <v>16</v>
      </c>
      <c r="L8" s="30">
        <f t="shared" si="3"/>
        <v>0</v>
      </c>
      <c r="M8" s="11">
        <f>K8*L8</f>
        <v>0</v>
      </c>
    </row>
    <row r="9" spans="1:20" ht="31.5" hidden="1" x14ac:dyDescent="0.25">
      <c r="A9" s="33">
        <v>4</v>
      </c>
      <c r="B9" s="38" t="s">
        <v>33</v>
      </c>
      <c r="C9" s="40"/>
      <c r="D9" s="35"/>
      <c r="E9" s="30"/>
      <c r="F9" s="30"/>
      <c r="G9" s="13" t="e">
        <f t="shared" si="0"/>
        <v>#DIV/0!</v>
      </c>
      <c r="H9" s="13" t="e">
        <f t="shared" si="1"/>
        <v>#DIV/0!</v>
      </c>
      <c r="I9" s="14" t="e">
        <f t="shared" si="2"/>
        <v>#DIV/0!</v>
      </c>
      <c r="J9" s="15" t="s">
        <v>4</v>
      </c>
      <c r="K9" s="9">
        <v>12</v>
      </c>
      <c r="L9" s="30">
        <f t="shared" si="3"/>
        <v>0</v>
      </c>
      <c r="M9" s="11">
        <f>K9*L9</f>
        <v>0</v>
      </c>
    </row>
    <row r="10" spans="1:20" ht="45" hidden="1" customHeight="1" x14ac:dyDescent="0.25">
      <c r="A10" s="34">
        <v>5</v>
      </c>
      <c r="B10" s="38" t="s">
        <v>34</v>
      </c>
      <c r="C10" s="40"/>
      <c r="D10" s="35"/>
      <c r="E10" s="30"/>
      <c r="F10" s="30"/>
      <c r="G10" s="13" t="e">
        <f t="shared" si="0"/>
        <v>#DIV/0!</v>
      </c>
      <c r="H10" s="13" t="e">
        <f t="shared" si="1"/>
        <v>#DIV/0!</v>
      </c>
      <c r="I10" s="14" t="e">
        <f t="shared" si="2"/>
        <v>#DIV/0!</v>
      </c>
      <c r="J10" s="15" t="s">
        <v>4</v>
      </c>
      <c r="K10" s="9">
        <v>32</v>
      </c>
      <c r="L10" s="30">
        <f t="shared" si="3"/>
        <v>0</v>
      </c>
      <c r="M10" s="11">
        <f t="shared" ref="M10:M23" si="4">K10*L10</f>
        <v>0</v>
      </c>
    </row>
    <row r="11" spans="1:20" ht="45" hidden="1" customHeight="1" x14ac:dyDescent="0.25">
      <c r="A11" s="33">
        <v>6</v>
      </c>
      <c r="B11" s="38" t="s">
        <v>35</v>
      </c>
      <c r="C11" s="40"/>
      <c r="D11" s="35"/>
      <c r="E11" s="30"/>
      <c r="F11" s="30"/>
      <c r="G11" s="13" t="e">
        <f t="shared" si="0"/>
        <v>#DIV/0!</v>
      </c>
      <c r="H11" s="13" t="e">
        <f t="shared" si="1"/>
        <v>#DIV/0!</v>
      </c>
      <c r="I11" s="14" t="e">
        <f t="shared" si="2"/>
        <v>#DIV/0!</v>
      </c>
      <c r="J11" s="15" t="s">
        <v>4</v>
      </c>
      <c r="K11" s="9">
        <v>12</v>
      </c>
      <c r="L11" s="30">
        <f t="shared" si="3"/>
        <v>0</v>
      </c>
      <c r="M11" s="11">
        <f t="shared" si="4"/>
        <v>0</v>
      </c>
    </row>
    <row r="12" spans="1:20" ht="45" hidden="1" customHeight="1" x14ac:dyDescent="0.25">
      <c r="A12" s="33">
        <v>7</v>
      </c>
      <c r="B12" s="38" t="s">
        <v>36</v>
      </c>
      <c r="C12" s="40"/>
      <c r="D12" s="35"/>
      <c r="E12" s="30"/>
      <c r="F12" s="30"/>
      <c r="G12" s="13" t="e">
        <f t="shared" si="0"/>
        <v>#DIV/0!</v>
      </c>
      <c r="H12" s="13" t="e">
        <f t="shared" si="1"/>
        <v>#DIV/0!</v>
      </c>
      <c r="I12" s="14" t="e">
        <f t="shared" si="2"/>
        <v>#DIV/0!</v>
      </c>
      <c r="J12" s="15" t="s">
        <v>4</v>
      </c>
      <c r="K12" s="9">
        <v>6</v>
      </c>
      <c r="L12" s="30">
        <f t="shared" si="3"/>
        <v>0</v>
      </c>
      <c r="M12" s="11">
        <f>K12*L12</f>
        <v>0</v>
      </c>
    </row>
    <row r="13" spans="1:20" ht="45" hidden="1" customHeight="1" x14ac:dyDescent="0.25">
      <c r="A13" s="31"/>
      <c r="B13" s="37" t="s">
        <v>16</v>
      </c>
      <c r="C13" s="41"/>
      <c r="D13" s="35">
        <v>1096.8</v>
      </c>
      <c r="E13" s="30">
        <v>0</v>
      </c>
      <c r="F13" s="30">
        <v>0</v>
      </c>
      <c r="G13" s="13">
        <f t="shared" si="0"/>
        <v>365.59999999999997</v>
      </c>
      <c r="H13" s="13">
        <f t="shared" si="1"/>
        <v>633.2377752471815</v>
      </c>
      <c r="I13" s="14">
        <f t="shared" si="2"/>
        <v>0.57735026918962573</v>
      </c>
      <c r="J13" s="15" t="s">
        <v>4</v>
      </c>
      <c r="K13" s="9">
        <v>1</v>
      </c>
      <c r="L13" s="16">
        <f t="shared" ref="L13:L31" si="5">ROUND(AVERAGE(D13:F13),2)</f>
        <v>365.6</v>
      </c>
      <c r="M13" s="11">
        <f t="shared" si="4"/>
        <v>365.6</v>
      </c>
    </row>
    <row r="14" spans="1:20" ht="45" hidden="1" customHeight="1" x14ac:dyDescent="0.25">
      <c r="A14" s="31"/>
      <c r="B14" s="12" t="s">
        <v>17</v>
      </c>
      <c r="C14" s="42"/>
      <c r="D14" s="35">
        <v>1096.8</v>
      </c>
      <c r="E14" s="30">
        <v>0</v>
      </c>
      <c r="F14" s="30">
        <v>0</v>
      </c>
      <c r="G14" s="13">
        <f t="shared" si="0"/>
        <v>365.59999999999997</v>
      </c>
      <c r="H14" s="13">
        <f t="shared" si="1"/>
        <v>633.2377752471815</v>
      </c>
      <c r="I14" s="14">
        <f t="shared" si="2"/>
        <v>0.57735026918962573</v>
      </c>
      <c r="J14" s="15" t="s">
        <v>4</v>
      </c>
      <c r="K14" s="9">
        <v>1</v>
      </c>
      <c r="L14" s="16">
        <f t="shared" si="5"/>
        <v>365.6</v>
      </c>
      <c r="M14" s="11">
        <f t="shared" si="4"/>
        <v>365.6</v>
      </c>
    </row>
    <row r="15" spans="1:20" ht="45" hidden="1" customHeight="1" x14ac:dyDescent="0.25">
      <c r="A15" s="31"/>
      <c r="B15" s="12" t="s">
        <v>18</v>
      </c>
      <c r="C15" s="42"/>
      <c r="D15" s="35">
        <v>1096.8</v>
      </c>
      <c r="E15" s="30">
        <v>0</v>
      </c>
      <c r="F15" s="30">
        <v>0</v>
      </c>
      <c r="G15" s="13">
        <f t="shared" si="0"/>
        <v>365.59999999999997</v>
      </c>
      <c r="H15" s="13">
        <f t="shared" si="1"/>
        <v>633.2377752471815</v>
      </c>
      <c r="I15" s="14">
        <f t="shared" si="2"/>
        <v>0.57735026918962573</v>
      </c>
      <c r="J15" s="15" t="s">
        <v>4</v>
      </c>
      <c r="K15" s="9">
        <v>1</v>
      </c>
      <c r="L15" s="16">
        <f t="shared" si="5"/>
        <v>365.6</v>
      </c>
      <c r="M15" s="11">
        <f t="shared" si="4"/>
        <v>365.6</v>
      </c>
    </row>
    <row r="16" spans="1:20" ht="45" hidden="1" customHeight="1" x14ac:dyDescent="0.25">
      <c r="A16" s="31"/>
      <c r="B16" s="12" t="s">
        <v>19</v>
      </c>
      <c r="C16" s="42"/>
      <c r="D16" s="35">
        <v>1096.8</v>
      </c>
      <c r="E16" s="30">
        <v>0</v>
      </c>
      <c r="F16" s="30">
        <v>0</v>
      </c>
      <c r="G16" s="13">
        <f t="shared" si="0"/>
        <v>365.59999999999997</v>
      </c>
      <c r="H16" s="13">
        <f t="shared" si="1"/>
        <v>633.2377752471815</v>
      </c>
      <c r="I16" s="14">
        <f t="shared" si="2"/>
        <v>0.57735026918962573</v>
      </c>
      <c r="J16" s="15" t="s">
        <v>4</v>
      </c>
      <c r="K16" s="9">
        <v>1</v>
      </c>
      <c r="L16" s="16">
        <f t="shared" si="5"/>
        <v>365.6</v>
      </c>
      <c r="M16" s="11">
        <f t="shared" si="4"/>
        <v>365.6</v>
      </c>
    </row>
    <row r="17" spans="1:13" ht="45" hidden="1" customHeight="1" x14ac:dyDescent="0.25">
      <c r="A17" s="31"/>
      <c r="B17" s="12" t="s">
        <v>20</v>
      </c>
      <c r="C17" s="42"/>
      <c r="D17" s="35">
        <v>1096.8</v>
      </c>
      <c r="E17" s="30">
        <v>0</v>
      </c>
      <c r="F17" s="30">
        <v>0</v>
      </c>
      <c r="G17" s="13">
        <f t="shared" si="0"/>
        <v>365.59999999999997</v>
      </c>
      <c r="H17" s="13">
        <f t="shared" si="1"/>
        <v>633.2377752471815</v>
      </c>
      <c r="I17" s="14">
        <f t="shared" si="2"/>
        <v>0.57735026918962573</v>
      </c>
      <c r="J17" s="15" t="s">
        <v>4</v>
      </c>
      <c r="K17" s="9">
        <v>1</v>
      </c>
      <c r="L17" s="16">
        <f t="shared" si="5"/>
        <v>365.6</v>
      </c>
      <c r="M17" s="11">
        <f t="shared" si="4"/>
        <v>365.6</v>
      </c>
    </row>
    <row r="18" spans="1:13" ht="45" hidden="1" customHeight="1" x14ac:dyDescent="0.25">
      <c r="A18" s="31"/>
      <c r="B18" s="12" t="s">
        <v>21</v>
      </c>
      <c r="C18" s="42"/>
      <c r="D18" s="35">
        <v>1096.8</v>
      </c>
      <c r="E18" s="30">
        <v>0</v>
      </c>
      <c r="F18" s="30">
        <v>0</v>
      </c>
      <c r="G18" s="13">
        <f t="shared" si="0"/>
        <v>365.59999999999997</v>
      </c>
      <c r="H18" s="13">
        <f t="shared" si="1"/>
        <v>633.2377752471815</v>
      </c>
      <c r="I18" s="14">
        <f t="shared" si="2"/>
        <v>0.57735026918962573</v>
      </c>
      <c r="J18" s="15" t="s">
        <v>4</v>
      </c>
      <c r="K18" s="9">
        <v>1</v>
      </c>
      <c r="L18" s="16">
        <f t="shared" si="5"/>
        <v>365.6</v>
      </c>
      <c r="M18" s="11">
        <f t="shared" si="4"/>
        <v>365.6</v>
      </c>
    </row>
    <row r="19" spans="1:13" ht="45" hidden="1" customHeight="1" x14ac:dyDescent="0.25">
      <c r="A19" s="31"/>
      <c r="B19" s="12" t="s">
        <v>22</v>
      </c>
      <c r="C19" s="42"/>
      <c r="D19" s="35">
        <v>1096.8</v>
      </c>
      <c r="E19" s="30">
        <v>0</v>
      </c>
      <c r="F19" s="30">
        <v>0</v>
      </c>
      <c r="G19" s="13">
        <f t="shared" si="0"/>
        <v>365.59999999999997</v>
      </c>
      <c r="H19" s="13">
        <f t="shared" si="1"/>
        <v>633.2377752471815</v>
      </c>
      <c r="I19" s="14">
        <f t="shared" si="2"/>
        <v>0.57735026918962573</v>
      </c>
      <c r="J19" s="15" t="s">
        <v>4</v>
      </c>
      <c r="K19" s="9">
        <v>1</v>
      </c>
      <c r="L19" s="16">
        <f t="shared" si="5"/>
        <v>365.6</v>
      </c>
      <c r="M19" s="11">
        <f t="shared" si="4"/>
        <v>365.6</v>
      </c>
    </row>
    <row r="20" spans="1:13" ht="45" hidden="1" customHeight="1" x14ac:dyDescent="0.25">
      <c r="A20" s="31"/>
      <c r="B20" s="12" t="s">
        <v>23</v>
      </c>
      <c r="C20" s="42"/>
      <c r="D20" s="35">
        <v>1096.8</v>
      </c>
      <c r="E20" s="30">
        <v>0</v>
      </c>
      <c r="F20" s="30">
        <v>0</v>
      </c>
      <c r="G20" s="13">
        <f t="shared" si="0"/>
        <v>365.59999999999997</v>
      </c>
      <c r="H20" s="13">
        <f t="shared" si="1"/>
        <v>633.2377752471815</v>
      </c>
      <c r="I20" s="14">
        <f t="shared" si="2"/>
        <v>0.57735026918962573</v>
      </c>
      <c r="J20" s="15" t="s">
        <v>4</v>
      </c>
      <c r="K20" s="9">
        <v>1</v>
      </c>
      <c r="L20" s="16">
        <f t="shared" si="5"/>
        <v>365.6</v>
      </c>
      <c r="M20" s="11">
        <f t="shared" si="4"/>
        <v>365.6</v>
      </c>
    </row>
    <row r="21" spans="1:13" ht="45" hidden="1" customHeight="1" x14ac:dyDescent="0.25">
      <c r="A21" s="31"/>
      <c r="B21" s="12" t="s">
        <v>24</v>
      </c>
      <c r="C21" s="42"/>
      <c r="D21" s="35">
        <v>1096.8</v>
      </c>
      <c r="E21" s="30">
        <v>0</v>
      </c>
      <c r="F21" s="30">
        <v>0</v>
      </c>
      <c r="G21" s="13">
        <f t="shared" si="0"/>
        <v>365.59999999999997</v>
      </c>
      <c r="H21" s="13">
        <f t="shared" si="1"/>
        <v>633.2377752471815</v>
      </c>
      <c r="I21" s="14">
        <f t="shared" si="2"/>
        <v>0.57735026918962573</v>
      </c>
      <c r="J21" s="15" t="s">
        <v>4</v>
      </c>
      <c r="K21" s="9">
        <v>1</v>
      </c>
      <c r="L21" s="16">
        <f t="shared" si="5"/>
        <v>365.6</v>
      </c>
      <c r="M21" s="11">
        <f t="shared" si="4"/>
        <v>365.6</v>
      </c>
    </row>
    <row r="22" spans="1:13" ht="45" hidden="1" customHeight="1" x14ac:dyDescent="0.25">
      <c r="A22" s="31"/>
      <c r="B22" s="12" t="s">
        <v>25</v>
      </c>
      <c r="C22" s="42"/>
      <c r="D22" s="35">
        <v>1096.8</v>
      </c>
      <c r="E22" s="30">
        <v>0</v>
      </c>
      <c r="F22" s="30">
        <v>0</v>
      </c>
      <c r="G22" s="13">
        <f t="shared" si="0"/>
        <v>365.59999999999997</v>
      </c>
      <c r="H22" s="13">
        <f t="shared" si="1"/>
        <v>633.2377752471815</v>
      </c>
      <c r="I22" s="14">
        <f t="shared" si="2"/>
        <v>0.57735026918962573</v>
      </c>
      <c r="J22" s="15" t="s">
        <v>4</v>
      </c>
      <c r="K22" s="9">
        <v>1</v>
      </c>
      <c r="L22" s="16">
        <f t="shared" si="5"/>
        <v>365.6</v>
      </c>
      <c r="M22" s="11">
        <f t="shared" si="4"/>
        <v>365.6</v>
      </c>
    </row>
    <row r="23" spans="1:13" ht="45" hidden="1" customHeight="1" x14ac:dyDescent="0.25">
      <c r="A23" s="31"/>
      <c r="B23" s="12" t="s">
        <v>26</v>
      </c>
      <c r="C23" s="42"/>
      <c r="D23" s="35">
        <v>1096.8</v>
      </c>
      <c r="E23" s="30">
        <v>0</v>
      </c>
      <c r="F23" s="30">
        <v>0</v>
      </c>
      <c r="G23" s="13">
        <f t="shared" si="0"/>
        <v>365.59999999999997</v>
      </c>
      <c r="H23" s="13">
        <f t="shared" si="1"/>
        <v>633.2377752471815</v>
      </c>
      <c r="I23" s="14">
        <f t="shared" si="2"/>
        <v>0.57735026918962573</v>
      </c>
      <c r="J23" s="15" t="s">
        <v>4</v>
      </c>
      <c r="K23" s="9">
        <v>1</v>
      </c>
      <c r="L23" s="16">
        <f t="shared" si="5"/>
        <v>365.6</v>
      </c>
      <c r="M23" s="11">
        <f t="shared" si="4"/>
        <v>365.6</v>
      </c>
    </row>
    <row r="24" spans="1:13" ht="45" hidden="1" customHeight="1" x14ac:dyDescent="0.25">
      <c r="A24" s="31"/>
      <c r="B24" s="12" t="s">
        <v>11</v>
      </c>
      <c r="C24" s="42"/>
      <c r="D24" s="35">
        <v>1096.8</v>
      </c>
      <c r="E24" s="30">
        <v>0</v>
      </c>
      <c r="F24" s="30">
        <v>0</v>
      </c>
      <c r="G24" s="13">
        <f t="shared" si="0"/>
        <v>365.59999999999997</v>
      </c>
      <c r="H24" s="13">
        <f t="shared" si="1"/>
        <v>633.2377752471815</v>
      </c>
      <c r="I24" s="14">
        <f t="shared" si="2"/>
        <v>0.57735026918962573</v>
      </c>
      <c r="J24" s="15" t="s">
        <v>4</v>
      </c>
      <c r="K24" s="9">
        <v>1</v>
      </c>
      <c r="L24" s="16">
        <f t="shared" si="5"/>
        <v>365.6</v>
      </c>
      <c r="M24" s="11">
        <f t="shared" ref="M24:M30" si="6">K24*L24</f>
        <v>365.6</v>
      </c>
    </row>
    <row r="25" spans="1:13" ht="45" hidden="1" customHeight="1" x14ac:dyDescent="0.25">
      <c r="A25" s="31"/>
      <c r="B25" s="12" t="s">
        <v>12</v>
      </c>
      <c r="C25" s="42"/>
      <c r="D25" s="35">
        <v>1096.8</v>
      </c>
      <c r="E25" s="30">
        <v>0</v>
      </c>
      <c r="F25" s="30">
        <v>0</v>
      </c>
      <c r="G25" s="13">
        <f t="shared" si="0"/>
        <v>365.59999999999997</v>
      </c>
      <c r="H25" s="13">
        <f t="shared" si="1"/>
        <v>633.2377752471815</v>
      </c>
      <c r="I25" s="14">
        <f t="shared" si="2"/>
        <v>0.57735026918962573</v>
      </c>
      <c r="J25" s="15" t="s">
        <v>4</v>
      </c>
      <c r="K25" s="9">
        <v>1</v>
      </c>
      <c r="L25" s="16">
        <f t="shared" si="5"/>
        <v>365.6</v>
      </c>
      <c r="M25" s="11">
        <f t="shared" si="6"/>
        <v>365.6</v>
      </c>
    </row>
    <row r="26" spans="1:13" ht="45" hidden="1" customHeight="1" x14ac:dyDescent="0.25">
      <c r="A26" s="31"/>
      <c r="B26" s="12" t="s">
        <v>13</v>
      </c>
      <c r="C26" s="42"/>
      <c r="D26" s="35">
        <v>1096.8</v>
      </c>
      <c r="E26" s="30">
        <v>0</v>
      </c>
      <c r="F26" s="30">
        <v>0</v>
      </c>
      <c r="G26" s="13">
        <f t="shared" si="0"/>
        <v>365.59999999999997</v>
      </c>
      <c r="H26" s="13">
        <f t="shared" si="1"/>
        <v>633.2377752471815</v>
      </c>
      <c r="I26" s="14">
        <f t="shared" si="2"/>
        <v>0.57735026918962573</v>
      </c>
      <c r="J26" s="15" t="s">
        <v>4</v>
      </c>
      <c r="K26" s="9">
        <v>1</v>
      </c>
      <c r="L26" s="16">
        <f t="shared" si="5"/>
        <v>365.6</v>
      </c>
      <c r="M26" s="11">
        <f t="shared" si="6"/>
        <v>365.6</v>
      </c>
    </row>
    <row r="27" spans="1:13" ht="45" hidden="1" customHeight="1" x14ac:dyDescent="0.25">
      <c r="A27" s="31"/>
      <c r="B27" s="12" t="s">
        <v>10</v>
      </c>
      <c r="C27" s="42"/>
      <c r="D27" s="35">
        <v>1096.8</v>
      </c>
      <c r="E27" s="30">
        <v>0</v>
      </c>
      <c r="F27" s="30">
        <v>0</v>
      </c>
      <c r="G27" s="13">
        <f t="shared" si="0"/>
        <v>365.59999999999997</v>
      </c>
      <c r="H27" s="13">
        <f t="shared" si="1"/>
        <v>633.2377752471815</v>
      </c>
      <c r="I27" s="14">
        <f t="shared" si="2"/>
        <v>0.57735026918962573</v>
      </c>
      <c r="J27" s="15" t="s">
        <v>4</v>
      </c>
      <c r="K27" s="9">
        <v>1</v>
      </c>
      <c r="L27" s="16">
        <f t="shared" si="5"/>
        <v>365.6</v>
      </c>
      <c r="M27" s="11">
        <f t="shared" si="6"/>
        <v>365.6</v>
      </c>
    </row>
    <row r="28" spans="1:13" ht="45" hidden="1" customHeight="1" x14ac:dyDescent="0.25">
      <c r="A28" s="31"/>
      <c r="B28" s="12" t="s">
        <v>28</v>
      </c>
      <c r="C28" s="42"/>
      <c r="D28" s="35">
        <v>1096.8</v>
      </c>
      <c r="E28" s="30">
        <v>0</v>
      </c>
      <c r="F28" s="30">
        <v>0</v>
      </c>
      <c r="G28" s="13">
        <f t="shared" si="0"/>
        <v>365.59999999999997</v>
      </c>
      <c r="H28" s="13">
        <f t="shared" si="1"/>
        <v>633.2377752471815</v>
      </c>
      <c r="I28" s="14">
        <f t="shared" si="2"/>
        <v>0.57735026918962573</v>
      </c>
      <c r="J28" s="15" t="s">
        <v>4</v>
      </c>
      <c r="K28" s="9">
        <v>1</v>
      </c>
      <c r="L28" s="16">
        <f t="shared" si="5"/>
        <v>365.6</v>
      </c>
      <c r="M28" s="11">
        <f t="shared" si="6"/>
        <v>365.6</v>
      </c>
    </row>
    <row r="29" spans="1:13" ht="45" hidden="1" customHeight="1" x14ac:dyDescent="0.25">
      <c r="A29" s="31"/>
      <c r="B29" s="12" t="s">
        <v>14</v>
      </c>
      <c r="C29" s="42"/>
      <c r="D29" s="35">
        <v>1096.8</v>
      </c>
      <c r="E29" s="30">
        <v>0</v>
      </c>
      <c r="F29" s="30">
        <v>0</v>
      </c>
      <c r="G29" s="13">
        <f t="shared" si="0"/>
        <v>365.59999999999997</v>
      </c>
      <c r="H29" s="13">
        <f t="shared" si="1"/>
        <v>633.2377752471815</v>
      </c>
      <c r="I29" s="14">
        <f t="shared" si="2"/>
        <v>0.57735026918962573</v>
      </c>
      <c r="J29" s="15" t="s">
        <v>4</v>
      </c>
      <c r="K29" s="9">
        <v>1</v>
      </c>
      <c r="L29" s="16">
        <f t="shared" si="5"/>
        <v>365.6</v>
      </c>
      <c r="M29" s="11">
        <f t="shared" si="6"/>
        <v>365.6</v>
      </c>
    </row>
    <row r="30" spans="1:13" ht="45" hidden="1" customHeight="1" x14ac:dyDescent="0.25">
      <c r="A30" s="31"/>
      <c r="B30" s="12" t="s">
        <v>27</v>
      </c>
      <c r="C30" s="42"/>
      <c r="D30" s="35">
        <v>1096.8</v>
      </c>
      <c r="E30" s="30">
        <v>0</v>
      </c>
      <c r="F30" s="30">
        <v>0</v>
      </c>
      <c r="G30" s="13">
        <f t="shared" si="0"/>
        <v>365.59999999999997</v>
      </c>
      <c r="H30" s="13">
        <f t="shared" si="1"/>
        <v>633.2377752471815</v>
      </c>
      <c r="I30" s="14">
        <f t="shared" si="2"/>
        <v>0.57735026918962573</v>
      </c>
      <c r="J30" s="15" t="s">
        <v>4</v>
      </c>
      <c r="K30" s="9">
        <v>1</v>
      </c>
      <c r="L30" s="16">
        <f t="shared" si="5"/>
        <v>365.6</v>
      </c>
      <c r="M30" s="11">
        <f t="shared" si="6"/>
        <v>365.6</v>
      </c>
    </row>
    <row r="31" spans="1:13" ht="45" hidden="1" customHeight="1" x14ac:dyDescent="0.25">
      <c r="A31" s="31"/>
      <c r="B31" s="12" t="s">
        <v>15</v>
      </c>
      <c r="C31" s="42"/>
      <c r="D31" s="35">
        <v>1096.8</v>
      </c>
      <c r="E31" s="30">
        <v>0</v>
      </c>
      <c r="F31" s="30">
        <v>0</v>
      </c>
      <c r="G31" s="13">
        <f t="shared" si="0"/>
        <v>365.59999999999997</v>
      </c>
      <c r="H31" s="13">
        <f t="shared" si="1"/>
        <v>633.2377752471815</v>
      </c>
      <c r="I31" s="14">
        <f t="shared" si="2"/>
        <v>0.57735026918962573</v>
      </c>
      <c r="J31" s="15" t="s">
        <v>4</v>
      </c>
      <c r="K31" s="9">
        <v>1</v>
      </c>
      <c r="L31" s="16">
        <f t="shared" si="5"/>
        <v>365.6</v>
      </c>
      <c r="M31" s="11">
        <f>K31*L31</f>
        <v>365.6</v>
      </c>
    </row>
    <row r="32" spans="1:13" ht="33" customHeight="1" thickBot="1" x14ac:dyDescent="0.3">
      <c r="A32" s="17"/>
      <c r="B32" s="18"/>
      <c r="C32" s="18"/>
      <c r="D32" s="18"/>
      <c r="E32" s="18"/>
      <c r="F32" s="18"/>
      <c r="G32" s="18"/>
      <c r="H32" s="18"/>
      <c r="I32" s="19"/>
      <c r="J32" s="18"/>
      <c r="K32" s="18"/>
      <c r="L32" s="23" t="s">
        <v>3</v>
      </c>
      <c r="M32" s="24">
        <f>SUM(M6:M6)</f>
        <v>45500</v>
      </c>
    </row>
    <row r="33" spans="2:13" ht="15.75" x14ac:dyDescent="0.25">
      <c r="I33" s="2"/>
      <c r="L33" s="45"/>
      <c r="M33" s="6"/>
    </row>
    <row r="34" spans="2:13" ht="15.75" x14ac:dyDescent="0.25">
      <c r="I34" s="2"/>
      <c r="L34" s="45"/>
      <c r="M34" s="6"/>
    </row>
    <row r="35" spans="2:13" ht="15.75" x14ac:dyDescent="0.25">
      <c r="I35" s="2"/>
      <c r="L35" s="45"/>
      <c r="M35" s="6"/>
    </row>
    <row r="36" spans="2:13" ht="15.75" x14ac:dyDescent="0.25">
      <c r="I36" s="2"/>
      <c r="L36" s="45"/>
      <c r="M36" s="6"/>
    </row>
    <row r="37" spans="2:13" ht="15.75" x14ac:dyDescent="0.25">
      <c r="I37" s="2"/>
      <c r="L37" s="45"/>
      <c r="M37" s="6"/>
    </row>
    <row r="38" spans="2:13" ht="15.75" x14ac:dyDescent="0.25">
      <c r="I38" s="2"/>
      <c r="L38" s="45"/>
      <c r="M38" s="6"/>
    </row>
    <row r="39" spans="2:13" ht="15.75" x14ac:dyDescent="0.25">
      <c r="H39" s="26">
        <v>0.01</v>
      </c>
      <c r="I39" s="32">
        <f>E42*0.01</f>
        <v>455</v>
      </c>
      <c r="L39" s="45"/>
      <c r="M39" s="6"/>
    </row>
    <row r="40" spans="2:13" ht="15.75" x14ac:dyDescent="0.25">
      <c r="H40" s="27">
        <v>0.05</v>
      </c>
      <c r="I40" s="32">
        <f>E42*0.05</f>
        <v>2275</v>
      </c>
      <c r="L40" s="45"/>
      <c r="M40" s="6"/>
    </row>
    <row r="41" spans="2:13" ht="15.75" x14ac:dyDescent="0.25">
      <c r="I41" s="2"/>
      <c r="L41" s="45"/>
      <c r="M41" s="6"/>
    </row>
    <row r="42" spans="2:13" ht="15.75" customHeight="1" x14ac:dyDescent="0.25">
      <c r="E42" s="7">
        <f>(M32)</f>
        <v>45500</v>
      </c>
      <c r="G42" s="8" t="str">
        <f>TEXT(TRUNC(TEXT(E42,n0)),"# ##0")&amp;" ("&amp;SUBSTITUTE(SUBSTITUTE(PROPER(INDEX(n_4,MID(TEXT(E42,n0),1,1)+1)&amp;INDEX(n0x,MID(TEXT(E42,n0),2,1)+1,MID(TEXT(E42,n0),3,1)+1)&amp;IF(-MID(TEXT(E42,n0),1,3),"миллиард"&amp;VLOOKUP(MID(TEXT(E42,n0),3,1)*AND(MID(TEXT(E42,n0),2,1)-1),мил,2),"")&amp;INDEX(n_4,MID(TEXT(E42,n0),4,1)+1)&amp;INDEX(n0x,MID(TEXT(E42,n0),5,1)+1,MID(TEXT(E42,n0),6,1)+1)&amp;IF(-MID(TEXT(E42,n0),4,3),"миллион"&amp;VLOOKUP(MID(TEXT(E42,n0),6,1)*AND(MID(TEXT(E42,n0),5,1)-1),мил,2),"")&amp;INDEX(n_4,MID(TEXT(E42,n0),7,1)+1)&amp;INDEX(n1x,MID(TEXT(E42,n0),8,1)+1,MID(TEXT(E42,n0),9,1)+1)&amp;IF(-MID(TEXT(E42,n0),7,3),VLOOKUP(MID(TEXT(E42,n0),9,1)*AND(MID(TEXT(E42,n0),8,1)-1),тыс,2),"")&amp;INDEX(n_4,MID(TEXT(E42,n0),10,1)+1)&amp;INDEX(n0x,MID(TEXT(E42,n0),11,1)+1,MID(TEXT(E42,n0),12,1)+1)),"z"," ")&amp;IF(TRUNC(TEXT(E42,n0)),"","Ноль ")&amp;"рубл"&amp;VLOOKUP(MOD(MAX(MOD(MID(TEXT(E42,n0),11,2)-11,100),9),10),{0,"ь ";1,"я ";4,"ей "},2)," рубл",") рубл")&amp;RIGHT(TEXT(E42,n0),2)&amp;"0 коп."</f>
        <v>45 500 (Сорок пять тысяч пятьсот) рублей ,00 коп.</v>
      </c>
      <c r="I42" s="2"/>
      <c r="L42" s="45"/>
      <c r="M42" s="6"/>
    </row>
    <row r="43" spans="2:13" ht="15.75" x14ac:dyDescent="0.25">
      <c r="F43" s="8"/>
      <c r="G43" s="25"/>
      <c r="H43" s="25"/>
      <c r="I43" s="25"/>
      <c r="J43" s="25"/>
      <c r="K43" s="25"/>
      <c r="L43" s="25"/>
    </row>
    <row r="44" spans="2:13" ht="15" customHeight="1" x14ac:dyDescent="0.25">
      <c r="B44" s="58" t="s">
        <v>39</v>
      </c>
      <c r="C44" s="58"/>
      <c r="D44" s="3"/>
      <c r="E44" s="4"/>
      <c r="H44" s="58" t="s">
        <v>42</v>
      </c>
      <c r="I44" s="58"/>
    </row>
    <row r="45" spans="2:13" ht="16.5" x14ac:dyDescent="0.25">
      <c r="B45" s="58" t="s">
        <v>45</v>
      </c>
      <c r="C45" s="58"/>
      <c r="D45" s="3"/>
      <c r="E45" s="4"/>
      <c r="H45" s="58" t="s">
        <v>44</v>
      </c>
      <c r="I45" s="58"/>
    </row>
    <row r="46" spans="2:13" ht="16.5" x14ac:dyDescent="0.25">
      <c r="B46" s="58" t="s">
        <v>40</v>
      </c>
      <c r="C46" s="58"/>
      <c r="D46" s="3"/>
      <c r="E46" s="4"/>
      <c r="I46" s="2"/>
    </row>
    <row r="47" spans="2:13" ht="16.5" x14ac:dyDescent="0.25">
      <c r="B47" s="58" t="s">
        <v>41</v>
      </c>
      <c r="C47" s="58"/>
      <c r="D47" s="5"/>
      <c r="E47" s="4"/>
      <c r="I47" s="2"/>
    </row>
    <row r="48" spans="2:13" x14ac:dyDescent="0.25">
      <c r="I48" s="2"/>
    </row>
    <row r="49" spans="2:9" ht="16.5" x14ac:dyDescent="0.25">
      <c r="B49" s="44" t="s">
        <v>53</v>
      </c>
      <c r="C49" s="47"/>
      <c r="I49" s="2"/>
    </row>
    <row r="50" spans="2:9" ht="16.5" x14ac:dyDescent="0.25">
      <c r="B50" s="39" t="s">
        <v>43</v>
      </c>
      <c r="C50" s="48"/>
      <c r="I50" s="2"/>
    </row>
    <row r="51" spans="2:9" x14ac:dyDescent="0.25">
      <c r="I51" s="2"/>
    </row>
    <row r="52" spans="2:9" x14ac:dyDescent="0.25">
      <c r="I52" s="2"/>
    </row>
    <row r="53" spans="2:9" x14ac:dyDescent="0.25">
      <c r="I53" s="2"/>
    </row>
    <row r="54" spans="2:9" x14ac:dyDescent="0.25">
      <c r="I54" s="2"/>
    </row>
    <row r="55" spans="2:9" x14ac:dyDescent="0.25">
      <c r="I55" s="2"/>
    </row>
    <row r="56" spans="2:9" x14ac:dyDescent="0.25">
      <c r="I56" s="2"/>
    </row>
    <row r="57" spans="2:9" x14ac:dyDescent="0.25">
      <c r="I57" s="2"/>
    </row>
    <row r="58" spans="2:9" x14ac:dyDescent="0.25">
      <c r="I58" s="2"/>
    </row>
    <row r="59" spans="2:9" x14ac:dyDescent="0.25">
      <c r="I59" s="2"/>
    </row>
    <row r="60" spans="2:9" x14ac:dyDescent="0.25">
      <c r="I60" s="2"/>
    </row>
    <row r="61" spans="2:9" x14ac:dyDescent="0.25">
      <c r="I61" s="2"/>
    </row>
    <row r="62" spans="2:9" x14ac:dyDescent="0.25">
      <c r="I62" s="2"/>
    </row>
    <row r="63" spans="2:9" x14ac:dyDescent="0.25">
      <c r="I63" s="2"/>
    </row>
    <row r="64" spans="2:9" x14ac:dyDescent="0.25">
      <c r="I64" s="2"/>
    </row>
    <row r="65" spans="9:9" x14ac:dyDescent="0.25">
      <c r="I65" s="2"/>
    </row>
    <row r="66" spans="9:9" x14ac:dyDescent="0.25">
      <c r="I66" s="2"/>
    </row>
    <row r="67" spans="9:9" x14ac:dyDescent="0.25">
      <c r="I67" s="2"/>
    </row>
    <row r="68" spans="9:9" x14ac:dyDescent="0.25">
      <c r="I68" s="2"/>
    </row>
    <row r="69" spans="9:9" x14ac:dyDescent="0.25">
      <c r="I69" s="2"/>
    </row>
    <row r="70" spans="9:9" x14ac:dyDescent="0.25">
      <c r="I70" s="2"/>
    </row>
    <row r="71" spans="9:9" x14ac:dyDescent="0.25">
      <c r="I71" s="2"/>
    </row>
    <row r="72" spans="9:9" x14ac:dyDescent="0.25">
      <c r="I72" s="2"/>
    </row>
    <row r="73" spans="9:9" x14ac:dyDescent="0.25">
      <c r="I73" s="2"/>
    </row>
    <row r="74" spans="9:9" x14ac:dyDescent="0.25">
      <c r="I74" s="2"/>
    </row>
    <row r="75" spans="9:9" x14ac:dyDescent="0.25">
      <c r="I75" s="2"/>
    </row>
    <row r="76" spans="9:9" x14ac:dyDescent="0.25">
      <c r="I76" s="2"/>
    </row>
    <row r="77" spans="9:9" x14ac:dyDescent="0.25">
      <c r="I77" s="2"/>
    </row>
    <row r="78" spans="9:9" x14ac:dyDescent="0.25">
      <c r="I78" s="2"/>
    </row>
    <row r="79" spans="9:9" x14ac:dyDescent="0.25">
      <c r="I79" s="2"/>
    </row>
    <row r="80" spans="9:9" x14ac:dyDescent="0.25">
      <c r="I80" s="2"/>
    </row>
    <row r="81" spans="9:9" x14ac:dyDescent="0.25">
      <c r="I81" s="2"/>
    </row>
    <row r="82" spans="9:9" x14ac:dyDescent="0.25">
      <c r="I82" s="2"/>
    </row>
    <row r="83" spans="9:9" x14ac:dyDescent="0.25">
      <c r="I83" s="2"/>
    </row>
    <row r="84" spans="9:9" x14ac:dyDescent="0.25">
      <c r="I84" s="2"/>
    </row>
    <row r="85" spans="9:9" x14ac:dyDescent="0.25">
      <c r="I85" s="2"/>
    </row>
    <row r="86" spans="9:9" x14ac:dyDescent="0.25">
      <c r="I86" s="2"/>
    </row>
    <row r="87" spans="9:9" x14ac:dyDescent="0.25">
      <c r="I87" s="2"/>
    </row>
    <row r="88" spans="9:9" x14ac:dyDescent="0.25">
      <c r="I88" s="2"/>
    </row>
    <row r="89" spans="9:9" x14ac:dyDescent="0.25">
      <c r="I89" s="2"/>
    </row>
    <row r="90" spans="9:9" x14ac:dyDescent="0.25">
      <c r="I90" s="2"/>
    </row>
    <row r="91" spans="9:9" x14ac:dyDescent="0.25">
      <c r="I91" s="2"/>
    </row>
    <row r="92" spans="9:9" x14ac:dyDescent="0.25">
      <c r="I92" s="2"/>
    </row>
    <row r="93" spans="9:9" x14ac:dyDescent="0.25">
      <c r="I93" s="2"/>
    </row>
    <row r="94" spans="9:9" x14ac:dyDescent="0.25">
      <c r="I94" s="2"/>
    </row>
    <row r="95" spans="9:9" x14ac:dyDescent="0.25">
      <c r="I95" s="2"/>
    </row>
    <row r="96" spans="9:9" x14ac:dyDescent="0.25">
      <c r="I96" s="2"/>
    </row>
    <row r="97" spans="9:9" x14ac:dyDescent="0.25">
      <c r="I97" s="2"/>
    </row>
    <row r="98" spans="9:9" x14ac:dyDescent="0.25">
      <c r="I98" s="2"/>
    </row>
    <row r="99" spans="9:9" x14ac:dyDescent="0.25">
      <c r="I99" s="2"/>
    </row>
    <row r="100" spans="9:9" x14ac:dyDescent="0.25">
      <c r="I100" s="2"/>
    </row>
    <row r="101" spans="9:9" x14ac:dyDescent="0.25">
      <c r="I101" s="2"/>
    </row>
    <row r="102" spans="9:9" x14ac:dyDescent="0.25">
      <c r="I102" s="2"/>
    </row>
    <row r="103" spans="9:9" x14ac:dyDescent="0.25">
      <c r="I103" s="2"/>
    </row>
    <row r="104" spans="9:9" x14ac:dyDescent="0.25">
      <c r="I104" s="2"/>
    </row>
    <row r="105" spans="9:9" x14ac:dyDescent="0.25">
      <c r="I105" s="2"/>
    </row>
    <row r="106" spans="9:9" x14ac:dyDescent="0.25">
      <c r="I106" s="2"/>
    </row>
    <row r="107" spans="9:9" x14ac:dyDescent="0.25">
      <c r="I107" s="2"/>
    </row>
    <row r="108" spans="9:9" x14ac:dyDescent="0.25">
      <c r="I108" s="2"/>
    </row>
    <row r="109" spans="9:9" x14ac:dyDescent="0.25">
      <c r="I109" s="2"/>
    </row>
    <row r="110" spans="9:9" x14ac:dyDescent="0.25">
      <c r="I110" s="2"/>
    </row>
    <row r="111" spans="9:9" x14ac:dyDescent="0.25">
      <c r="I111" s="2"/>
    </row>
    <row r="112" spans="9:9" x14ac:dyDescent="0.25">
      <c r="I112" s="2"/>
    </row>
    <row r="113" spans="9:9" x14ac:dyDescent="0.25">
      <c r="I113" s="2"/>
    </row>
    <row r="114" spans="9:9" x14ac:dyDescent="0.25">
      <c r="I114" s="2"/>
    </row>
    <row r="115" spans="9:9" x14ac:dyDescent="0.25">
      <c r="I115" s="2"/>
    </row>
    <row r="116" spans="9:9" x14ac:dyDescent="0.25">
      <c r="I116" s="2"/>
    </row>
    <row r="117" spans="9:9" x14ac:dyDescent="0.25">
      <c r="I117" s="2"/>
    </row>
    <row r="118" spans="9:9" x14ac:dyDescent="0.25">
      <c r="I118" s="2"/>
    </row>
    <row r="119" spans="9:9" x14ac:dyDescent="0.25">
      <c r="I119" s="2"/>
    </row>
    <row r="120" spans="9:9" x14ac:dyDescent="0.25">
      <c r="I120" s="2"/>
    </row>
    <row r="121" spans="9:9" x14ac:dyDescent="0.25">
      <c r="I121" s="2"/>
    </row>
    <row r="122" spans="9:9" x14ac:dyDescent="0.25">
      <c r="I122" s="2"/>
    </row>
    <row r="123" spans="9:9" x14ac:dyDescent="0.25">
      <c r="I123" s="2"/>
    </row>
    <row r="124" spans="9:9" x14ac:dyDescent="0.25">
      <c r="I124" s="2"/>
    </row>
    <row r="125" spans="9:9" x14ac:dyDescent="0.25">
      <c r="I125" s="2"/>
    </row>
    <row r="126" spans="9:9" x14ac:dyDescent="0.25">
      <c r="I126" s="2"/>
    </row>
    <row r="127" spans="9:9" x14ac:dyDescent="0.25">
      <c r="I127" s="2"/>
    </row>
    <row r="128" spans="9:9" x14ac:dyDescent="0.25">
      <c r="I128" s="2"/>
    </row>
    <row r="129" spans="9:9" x14ac:dyDescent="0.25">
      <c r="I129" s="2"/>
    </row>
    <row r="130" spans="9:9" x14ac:dyDescent="0.25">
      <c r="I130" s="2"/>
    </row>
    <row r="131" spans="9:9" x14ac:dyDescent="0.25">
      <c r="I131" s="2"/>
    </row>
    <row r="132" spans="9:9" x14ac:dyDescent="0.25">
      <c r="I132" s="2"/>
    </row>
    <row r="133" spans="9:9" x14ac:dyDescent="0.25">
      <c r="I133" s="2"/>
    </row>
    <row r="134" spans="9:9" x14ac:dyDescent="0.25">
      <c r="I134" s="2"/>
    </row>
    <row r="135" spans="9:9" x14ac:dyDescent="0.25">
      <c r="I135" s="2"/>
    </row>
    <row r="136" spans="9:9" x14ac:dyDescent="0.25">
      <c r="I136" s="2"/>
    </row>
    <row r="137" spans="9:9" x14ac:dyDescent="0.25">
      <c r="I137" s="2"/>
    </row>
    <row r="138" spans="9:9" x14ac:dyDescent="0.25">
      <c r="I138" s="2"/>
    </row>
    <row r="139" spans="9:9" x14ac:dyDescent="0.25">
      <c r="I139" s="2"/>
    </row>
    <row r="140" spans="9:9" x14ac:dyDescent="0.25">
      <c r="I140" s="2"/>
    </row>
    <row r="141" spans="9:9" x14ac:dyDescent="0.25">
      <c r="I141" s="2"/>
    </row>
    <row r="142" spans="9:9" x14ac:dyDescent="0.25">
      <c r="I142" s="2"/>
    </row>
    <row r="143" spans="9:9" x14ac:dyDescent="0.25">
      <c r="I143" s="2"/>
    </row>
    <row r="144" spans="9:9" x14ac:dyDescent="0.25">
      <c r="I144" s="2"/>
    </row>
    <row r="145" spans="9:9" x14ac:dyDescent="0.25">
      <c r="I145" s="2"/>
    </row>
    <row r="146" spans="9:9" x14ac:dyDescent="0.25">
      <c r="I146" s="2"/>
    </row>
    <row r="147" spans="9:9" x14ac:dyDescent="0.25">
      <c r="I147" s="2"/>
    </row>
    <row r="148" spans="9:9" x14ac:dyDescent="0.25">
      <c r="I148" s="2"/>
    </row>
    <row r="149" spans="9:9" x14ac:dyDescent="0.25">
      <c r="I149" s="2"/>
    </row>
    <row r="150" spans="9:9" x14ac:dyDescent="0.25">
      <c r="I150" s="2"/>
    </row>
    <row r="151" spans="9:9" x14ac:dyDescent="0.25">
      <c r="I151" s="2"/>
    </row>
    <row r="152" spans="9:9" x14ac:dyDescent="0.25">
      <c r="I152" s="2"/>
    </row>
    <row r="153" spans="9:9" x14ac:dyDescent="0.25">
      <c r="I153" s="2"/>
    </row>
    <row r="154" spans="9:9" x14ac:dyDescent="0.25">
      <c r="I154" s="2"/>
    </row>
    <row r="155" spans="9:9" x14ac:dyDescent="0.25">
      <c r="I155" s="2"/>
    </row>
    <row r="156" spans="9:9" x14ac:dyDescent="0.25">
      <c r="I156" s="2"/>
    </row>
    <row r="157" spans="9:9" x14ac:dyDescent="0.25">
      <c r="I157" s="2"/>
    </row>
    <row r="158" spans="9:9" x14ac:dyDescent="0.25">
      <c r="I158" s="2"/>
    </row>
    <row r="159" spans="9:9" x14ac:dyDescent="0.25">
      <c r="I159" s="2"/>
    </row>
    <row r="160" spans="9:9" x14ac:dyDescent="0.25">
      <c r="I160" s="2"/>
    </row>
    <row r="161" spans="9:9" x14ac:dyDescent="0.25">
      <c r="I161" s="2"/>
    </row>
    <row r="162" spans="9:9" x14ac:dyDescent="0.25">
      <c r="I162" s="2"/>
    </row>
    <row r="163" spans="9:9" x14ac:dyDescent="0.25">
      <c r="I163" s="2"/>
    </row>
    <row r="164" spans="9:9" x14ac:dyDescent="0.25">
      <c r="I164" s="2"/>
    </row>
    <row r="165" spans="9:9" x14ac:dyDescent="0.25">
      <c r="I165" s="2"/>
    </row>
    <row r="166" spans="9:9" x14ac:dyDescent="0.25">
      <c r="I166" s="2"/>
    </row>
    <row r="167" spans="9:9" x14ac:dyDescent="0.25">
      <c r="I167" s="2"/>
    </row>
    <row r="168" spans="9:9" x14ac:dyDescent="0.25">
      <c r="I168" s="2"/>
    </row>
    <row r="169" spans="9:9" x14ac:dyDescent="0.25">
      <c r="I169" s="2"/>
    </row>
    <row r="170" spans="9:9" x14ac:dyDescent="0.25">
      <c r="I170" s="2"/>
    </row>
    <row r="171" spans="9:9" x14ac:dyDescent="0.25">
      <c r="I171" s="2"/>
    </row>
    <row r="172" spans="9:9" x14ac:dyDescent="0.25">
      <c r="I172" s="2"/>
    </row>
    <row r="173" spans="9:9" x14ac:dyDescent="0.25">
      <c r="I173" s="2"/>
    </row>
    <row r="174" spans="9:9" x14ac:dyDescent="0.25">
      <c r="I174" s="2"/>
    </row>
    <row r="175" spans="9:9" x14ac:dyDescent="0.25">
      <c r="I175" s="2"/>
    </row>
    <row r="176" spans="9:9" x14ac:dyDescent="0.25">
      <c r="I176" s="2"/>
    </row>
    <row r="177" spans="9:9" x14ac:dyDescent="0.25">
      <c r="I177" s="2"/>
    </row>
    <row r="178" spans="9:9" x14ac:dyDescent="0.25">
      <c r="I178" s="2"/>
    </row>
    <row r="179" spans="9:9" x14ac:dyDescent="0.25">
      <c r="I179" s="2"/>
    </row>
    <row r="180" spans="9:9" x14ac:dyDescent="0.25">
      <c r="I180" s="2"/>
    </row>
    <row r="181" spans="9:9" x14ac:dyDescent="0.25">
      <c r="I181" s="2"/>
    </row>
    <row r="182" spans="9:9" x14ac:dyDescent="0.25">
      <c r="I182" s="2"/>
    </row>
    <row r="183" spans="9:9" x14ac:dyDescent="0.25">
      <c r="I183" s="2"/>
    </row>
    <row r="184" spans="9:9" x14ac:dyDescent="0.25">
      <c r="I184" s="2"/>
    </row>
    <row r="185" spans="9:9" x14ac:dyDescent="0.25">
      <c r="I185" s="2"/>
    </row>
    <row r="186" spans="9:9" x14ac:dyDescent="0.25">
      <c r="I186" s="2"/>
    </row>
    <row r="187" spans="9:9" x14ac:dyDescent="0.25">
      <c r="I187" s="2"/>
    </row>
    <row r="188" spans="9:9" x14ac:dyDescent="0.25">
      <c r="I188" s="2"/>
    </row>
    <row r="189" spans="9:9" x14ac:dyDescent="0.25">
      <c r="I189" s="2"/>
    </row>
    <row r="190" spans="9:9" x14ac:dyDescent="0.25">
      <c r="I190" s="2"/>
    </row>
    <row r="191" spans="9:9" x14ac:dyDescent="0.25">
      <c r="I191" s="2"/>
    </row>
    <row r="192" spans="9:9" x14ac:dyDescent="0.25">
      <c r="I192" s="2"/>
    </row>
    <row r="193" spans="9:9" x14ac:dyDescent="0.25">
      <c r="I193" s="2"/>
    </row>
    <row r="194" spans="9:9" x14ac:dyDescent="0.25">
      <c r="I194" s="2"/>
    </row>
    <row r="195" spans="9:9" x14ac:dyDescent="0.25">
      <c r="I195" s="2"/>
    </row>
    <row r="196" spans="9:9" x14ac:dyDescent="0.25">
      <c r="I196" s="2"/>
    </row>
    <row r="197" spans="9:9" x14ac:dyDescent="0.25">
      <c r="I197" s="2"/>
    </row>
    <row r="198" spans="9:9" x14ac:dyDescent="0.25">
      <c r="I198" s="2"/>
    </row>
    <row r="199" spans="9:9" x14ac:dyDescent="0.25">
      <c r="I199" s="2"/>
    </row>
    <row r="200" spans="9:9" x14ac:dyDescent="0.25">
      <c r="I200" s="2"/>
    </row>
    <row r="201" spans="9:9" x14ac:dyDescent="0.25">
      <c r="I201" s="2"/>
    </row>
    <row r="202" spans="9:9" x14ac:dyDescent="0.25">
      <c r="I202" s="2"/>
    </row>
    <row r="203" spans="9:9" x14ac:dyDescent="0.25">
      <c r="I203" s="2"/>
    </row>
    <row r="204" spans="9:9" x14ac:dyDescent="0.25">
      <c r="I204" s="2"/>
    </row>
    <row r="205" spans="9:9" x14ac:dyDescent="0.25">
      <c r="I205" s="2"/>
    </row>
    <row r="206" spans="9:9" x14ac:dyDescent="0.25">
      <c r="I206" s="2"/>
    </row>
    <row r="207" spans="9:9" x14ac:dyDescent="0.25">
      <c r="I207" s="2"/>
    </row>
    <row r="208" spans="9:9" x14ac:dyDescent="0.25">
      <c r="I208" s="2"/>
    </row>
    <row r="209" spans="9:9" x14ac:dyDescent="0.25">
      <c r="I209" s="2"/>
    </row>
    <row r="210" spans="9:9" x14ac:dyDescent="0.25">
      <c r="I210" s="2"/>
    </row>
    <row r="211" spans="9:9" x14ac:dyDescent="0.25">
      <c r="I211" s="2"/>
    </row>
    <row r="212" spans="9:9" x14ac:dyDescent="0.25">
      <c r="I212" s="2"/>
    </row>
    <row r="213" spans="9:9" x14ac:dyDescent="0.25">
      <c r="I213" s="2"/>
    </row>
    <row r="214" spans="9:9" x14ac:dyDescent="0.25">
      <c r="I214" s="2"/>
    </row>
    <row r="215" spans="9:9" x14ac:dyDescent="0.25">
      <c r="I215" s="2"/>
    </row>
    <row r="216" spans="9:9" x14ac:dyDescent="0.25">
      <c r="I216" s="2"/>
    </row>
    <row r="217" spans="9:9" x14ac:dyDescent="0.25">
      <c r="I217" s="2"/>
    </row>
    <row r="218" spans="9:9" x14ac:dyDescent="0.25">
      <c r="I218" s="2"/>
    </row>
    <row r="219" spans="9:9" x14ac:dyDescent="0.25">
      <c r="I219" s="2"/>
    </row>
    <row r="220" spans="9:9" x14ac:dyDescent="0.25">
      <c r="I220" s="2"/>
    </row>
    <row r="221" spans="9:9" x14ac:dyDescent="0.25">
      <c r="I221" s="2"/>
    </row>
    <row r="222" spans="9:9" x14ac:dyDescent="0.25">
      <c r="I222" s="2"/>
    </row>
    <row r="223" spans="9:9" x14ac:dyDescent="0.25">
      <c r="I223" s="2"/>
    </row>
    <row r="224" spans="9:9" x14ac:dyDescent="0.25">
      <c r="I224" s="2"/>
    </row>
    <row r="225" spans="9:9" x14ac:dyDescent="0.25">
      <c r="I225" s="2"/>
    </row>
    <row r="226" spans="9:9" x14ac:dyDescent="0.25">
      <c r="I226" s="2"/>
    </row>
    <row r="227" spans="9:9" x14ac:dyDescent="0.25">
      <c r="I227" s="2"/>
    </row>
    <row r="228" spans="9:9" x14ac:dyDescent="0.25">
      <c r="I228" s="2"/>
    </row>
    <row r="229" spans="9:9" x14ac:dyDescent="0.25">
      <c r="I229" s="2"/>
    </row>
    <row r="230" spans="9:9" x14ac:dyDescent="0.25">
      <c r="I230" s="2"/>
    </row>
    <row r="231" spans="9:9" x14ac:dyDescent="0.25">
      <c r="I231" s="2"/>
    </row>
    <row r="232" spans="9:9" x14ac:dyDescent="0.25">
      <c r="I232" s="2"/>
    </row>
    <row r="233" spans="9:9" x14ac:dyDescent="0.25">
      <c r="I233" s="2"/>
    </row>
    <row r="234" spans="9:9" x14ac:dyDescent="0.25">
      <c r="I234" s="2"/>
    </row>
    <row r="235" spans="9:9" x14ac:dyDescent="0.25">
      <c r="I235" s="2"/>
    </row>
    <row r="236" spans="9:9" x14ac:dyDescent="0.25">
      <c r="I236" s="2"/>
    </row>
    <row r="237" spans="9:9" x14ac:dyDescent="0.25">
      <c r="I237" s="2"/>
    </row>
    <row r="238" spans="9:9" x14ac:dyDescent="0.25">
      <c r="I238" s="2"/>
    </row>
    <row r="239" spans="9:9" x14ac:dyDescent="0.25">
      <c r="I239" s="2"/>
    </row>
    <row r="240" spans="9:9" x14ac:dyDescent="0.25">
      <c r="I240" s="2"/>
    </row>
    <row r="241" spans="9:9" x14ac:dyDescent="0.25">
      <c r="I241" s="2"/>
    </row>
    <row r="242" spans="9:9" x14ac:dyDescent="0.25">
      <c r="I242" s="2"/>
    </row>
    <row r="243" spans="9:9" x14ac:dyDescent="0.25">
      <c r="I243" s="2"/>
    </row>
    <row r="244" spans="9:9" x14ac:dyDescent="0.25">
      <c r="I244" s="2"/>
    </row>
    <row r="245" spans="9:9" x14ac:dyDescent="0.25">
      <c r="I245" s="2"/>
    </row>
    <row r="246" spans="9:9" x14ac:dyDescent="0.25">
      <c r="I246" s="2"/>
    </row>
    <row r="247" spans="9:9" x14ac:dyDescent="0.25">
      <c r="I247" s="2"/>
    </row>
    <row r="248" spans="9:9" x14ac:dyDescent="0.25">
      <c r="I248" s="2"/>
    </row>
    <row r="249" spans="9:9" x14ac:dyDescent="0.25">
      <c r="I249" s="2"/>
    </row>
    <row r="250" spans="9:9" x14ac:dyDescent="0.25">
      <c r="I250" s="2"/>
    </row>
    <row r="251" spans="9:9" x14ac:dyDescent="0.25">
      <c r="I251" s="2"/>
    </row>
    <row r="252" spans="9:9" x14ac:dyDescent="0.25">
      <c r="I252" s="2"/>
    </row>
    <row r="253" spans="9:9" x14ac:dyDescent="0.25">
      <c r="I253" s="2"/>
    </row>
    <row r="254" spans="9:9" x14ac:dyDescent="0.25">
      <c r="I254" s="2"/>
    </row>
    <row r="255" spans="9:9" x14ac:dyDescent="0.25">
      <c r="I255" s="2"/>
    </row>
    <row r="256" spans="9:9" x14ac:dyDescent="0.25">
      <c r="I256" s="2"/>
    </row>
    <row r="257" spans="9:9" x14ac:dyDescent="0.25">
      <c r="I257" s="2"/>
    </row>
    <row r="258" spans="9:9" x14ac:dyDescent="0.25">
      <c r="I258" s="2"/>
    </row>
    <row r="259" spans="9:9" x14ac:dyDescent="0.25">
      <c r="I259" s="2"/>
    </row>
    <row r="260" spans="9:9" x14ac:dyDescent="0.25">
      <c r="I260" s="2"/>
    </row>
    <row r="261" spans="9:9" x14ac:dyDescent="0.25">
      <c r="I261" s="2"/>
    </row>
    <row r="262" spans="9:9" x14ac:dyDescent="0.25">
      <c r="I262" s="2"/>
    </row>
    <row r="263" spans="9:9" x14ac:dyDescent="0.25">
      <c r="I263" s="2"/>
    </row>
    <row r="264" spans="9:9" x14ac:dyDescent="0.25">
      <c r="I264" s="2"/>
    </row>
    <row r="265" spans="9:9" x14ac:dyDescent="0.25">
      <c r="I265" s="2"/>
    </row>
    <row r="266" spans="9:9" x14ac:dyDescent="0.25">
      <c r="I266" s="2"/>
    </row>
    <row r="267" spans="9:9" x14ac:dyDescent="0.25">
      <c r="I267" s="2"/>
    </row>
    <row r="268" spans="9:9" x14ac:dyDescent="0.25">
      <c r="I268" s="2"/>
    </row>
    <row r="269" spans="9:9" x14ac:dyDescent="0.25">
      <c r="I269" s="2"/>
    </row>
    <row r="270" spans="9:9" x14ac:dyDescent="0.25">
      <c r="I270" s="2"/>
    </row>
    <row r="271" spans="9:9" x14ac:dyDescent="0.25">
      <c r="I271" s="2"/>
    </row>
    <row r="272" spans="9:9" x14ac:dyDescent="0.25">
      <c r="I272" s="2"/>
    </row>
    <row r="273" spans="9:9" x14ac:dyDescent="0.25">
      <c r="I273" s="2"/>
    </row>
    <row r="274" spans="9:9" x14ac:dyDescent="0.25">
      <c r="I274" s="2"/>
    </row>
    <row r="275" spans="9:9" x14ac:dyDescent="0.25">
      <c r="I275" s="2"/>
    </row>
    <row r="276" spans="9:9" x14ac:dyDescent="0.25">
      <c r="I276" s="2"/>
    </row>
    <row r="277" spans="9:9" x14ac:dyDescent="0.25">
      <c r="I277" s="2"/>
    </row>
    <row r="278" spans="9:9" x14ac:dyDescent="0.25">
      <c r="I278" s="2"/>
    </row>
    <row r="279" spans="9:9" x14ac:dyDescent="0.25">
      <c r="I279" s="2"/>
    </row>
    <row r="280" spans="9:9" x14ac:dyDescent="0.25">
      <c r="I280" s="2"/>
    </row>
    <row r="281" spans="9:9" x14ac:dyDescent="0.25">
      <c r="I281" s="2"/>
    </row>
    <row r="282" spans="9:9" x14ac:dyDescent="0.25">
      <c r="I282" s="2"/>
    </row>
    <row r="283" spans="9:9" x14ac:dyDescent="0.25">
      <c r="I283" s="2"/>
    </row>
    <row r="284" spans="9:9" x14ac:dyDescent="0.25">
      <c r="I284" s="2"/>
    </row>
    <row r="285" spans="9:9" x14ac:dyDescent="0.25">
      <c r="I285" s="2"/>
    </row>
    <row r="286" spans="9:9" x14ac:dyDescent="0.25">
      <c r="I286" s="2"/>
    </row>
    <row r="287" spans="9:9" x14ac:dyDescent="0.25">
      <c r="I287" s="2"/>
    </row>
    <row r="288" spans="9:9" x14ac:dyDescent="0.25">
      <c r="I288" s="2"/>
    </row>
    <row r="289" spans="9:9" x14ac:dyDescent="0.25">
      <c r="I289" s="2"/>
    </row>
    <row r="290" spans="9:9" x14ac:dyDescent="0.25">
      <c r="I290" s="2"/>
    </row>
    <row r="291" spans="9:9" x14ac:dyDescent="0.25">
      <c r="I291" s="2"/>
    </row>
    <row r="292" spans="9:9" x14ac:dyDescent="0.25">
      <c r="I292" s="2"/>
    </row>
    <row r="293" spans="9:9" x14ac:dyDescent="0.25">
      <c r="I293" s="2"/>
    </row>
    <row r="294" spans="9:9" x14ac:dyDescent="0.25">
      <c r="I294" s="2"/>
    </row>
    <row r="295" spans="9:9" x14ac:dyDescent="0.25">
      <c r="I295" s="2"/>
    </row>
    <row r="296" spans="9:9" x14ac:dyDescent="0.25">
      <c r="I296" s="2"/>
    </row>
    <row r="297" spans="9:9" x14ac:dyDescent="0.25">
      <c r="I297" s="2"/>
    </row>
    <row r="298" spans="9:9" x14ac:dyDescent="0.25">
      <c r="I298" s="2"/>
    </row>
    <row r="299" spans="9:9" x14ac:dyDescent="0.25">
      <c r="I299" s="2"/>
    </row>
    <row r="300" spans="9:9" x14ac:dyDescent="0.25">
      <c r="I300" s="2"/>
    </row>
    <row r="301" spans="9:9" x14ac:dyDescent="0.25">
      <c r="I301" s="2"/>
    </row>
    <row r="302" spans="9:9" x14ac:dyDescent="0.25">
      <c r="I302" s="2"/>
    </row>
    <row r="303" spans="9:9" x14ac:dyDescent="0.25">
      <c r="I303" s="2"/>
    </row>
    <row r="304" spans="9:9" x14ac:dyDescent="0.25">
      <c r="I304" s="2"/>
    </row>
    <row r="305" spans="9:9" x14ac:dyDescent="0.25">
      <c r="I305" s="2"/>
    </row>
    <row r="306" spans="9:9" x14ac:dyDescent="0.25">
      <c r="I306" s="2"/>
    </row>
    <row r="307" spans="9:9" x14ac:dyDescent="0.25">
      <c r="I307" s="2"/>
    </row>
    <row r="308" spans="9:9" x14ac:dyDescent="0.25">
      <c r="I308" s="2"/>
    </row>
    <row r="309" spans="9:9" x14ac:dyDescent="0.25">
      <c r="I309" s="2"/>
    </row>
    <row r="310" spans="9:9" x14ac:dyDescent="0.25">
      <c r="I310" s="2"/>
    </row>
    <row r="311" spans="9:9" x14ac:dyDescent="0.25">
      <c r="I311" s="2"/>
    </row>
    <row r="312" spans="9:9" x14ac:dyDescent="0.25">
      <c r="I312" s="2"/>
    </row>
    <row r="313" spans="9:9" x14ac:dyDescent="0.25">
      <c r="I313" s="2"/>
    </row>
    <row r="314" spans="9:9" x14ac:dyDescent="0.25">
      <c r="I314" s="2"/>
    </row>
    <row r="315" spans="9:9" x14ac:dyDescent="0.25">
      <c r="I315" s="2"/>
    </row>
    <row r="316" spans="9:9" x14ac:dyDescent="0.25">
      <c r="I316" s="2"/>
    </row>
    <row r="317" spans="9:9" x14ac:dyDescent="0.25">
      <c r="I317" s="2"/>
    </row>
    <row r="318" spans="9:9" x14ac:dyDescent="0.25">
      <c r="I318" s="2"/>
    </row>
    <row r="319" spans="9:9" x14ac:dyDescent="0.25">
      <c r="I319" s="2"/>
    </row>
    <row r="320" spans="9:9" x14ac:dyDescent="0.25">
      <c r="I320" s="2"/>
    </row>
    <row r="321" spans="9:9" x14ac:dyDescent="0.25">
      <c r="I321" s="2"/>
    </row>
    <row r="322" spans="9:9" x14ac:dyDescent="0.25">
      <c r="I322" s="2"/>
    </row>
    <row r="323" spans="9:9" x14ac:dyDescent="0.25">
      <c r="I323" s="2"/>
    </row>
    <row r="324" spans="9:9" x14ac:dyDescent="0.25">
      <c r="I324" s="2"/>
    </row>
    <row r="325" spans="9:9" x14ac:dyDescent="0.25">
      <c r="I325" s="2"/>
    </row>
    <row r="326" spans="9:9" x14ac:dyDescent="0.25">
      <c r="I326" s="2"/>
    </row>
    <row r="327" spans="9:9" x14ac:dyDescent="0.25">
      <c r="I327" s="2"/>
    </row>
    <row r="328" spans="9:9" x14ac:dyDescent="0.25">
      <c r="I328" s="2"/>
    </row>
    <row r="329" spans="9:9" x14ac:dyDescent="0.25">
      <c r="I329" s="2"/>
    </row>
    <row r="330" spans="9:9" x14ac:dyDescent="0.25">
      <c r="I330" s="2"/>
    </row>
    <row r="331" spans="9:9" x14ac:dyDescent="0.25">
      <c r="I331" s="2"/>
    </row>
    <row r="332" spans="9:9" x14ac:dyDescent="0.25">
      <c r="I332" s="2"/>
    </row>
    <row r="333" spans="9:9" x14ac:dyDescent="0.25">
      <c r="I333" s="2"/>
    </row>
    <row r="334" spans="9:9" x14ac:dyDescent="0.25">
      <c r="I334" s="2"/>
    </row>
    <row r="335" spans="9:9" x14ac:dyDescent="0.25">
      <c r="I335" s="2"/>
    </row>
    <row r="336" spans="9:9" x14ac:dyDescent="0.25">
      <c r="I336" s="2"/>
    </row>
    <row r="337" spans="9:9" x14ac:dyDescent="0.25">
      <c r="I337" s="2"/>
    </row>
    <row r="338" spans="9:9" x14ac:dyDescent="0.25">
      <c r="I338" s="2"/>
    </row>
    <row r="339" spans="9:9" x14ac:dyDescent="0.25">
      <c r="I339" s="2"/>
    </row>
    <row r="340" spans="9:9" x14ac:dyDescent="0.25">
      <c r="I340" s="2"/>
    </row>
    <row r="341" spans="9:9" x14ac:dyDescent="0.25">
      <c r="I341" s="2"/>
    </row>
    <row r="342" spans="9:9" x14ac:dyDescent="0.25">
      <c r="I342" s="2"/>
    </row>
    <row r="343" spans="9:9" x14ac:dyDescent="0.25">
      <c r="I343" s="2"/>
    </row>
    <row r="344" spans="9:9" x14ac:dyDescent="0.25">
      <c r="I344" s="2"/>
    </row>
    <row r="345" spans="9:9" x14ac:dyDescent="0.25">
      <c r="I345" s="2"/>
    </row>
    <row r="346" spans="9:9" x14ac:dyDescent="0.25">
      <c r="I346" s="2"/>
    </row>
    <row r="347" spans="9:9" x14ac:dyDescent="0.25">
      <c r="I347" s="2"/>
    </row>
    <row r="348" spans="9:9" x14ac:dyDescent="0.25">
      <c r="I348" s="2"/>
    </row>
    <row r="349" spans="9:9" x14ac:dyDescent="0.25">
      <c r="I349" s="2"/>
    </row>
    <row r="350" spans="9:9" x14ac:dyDescent="0.25">
      <c r="I350" s="2"/>
    </row>
    <row r="351" spans="9:9" x14ac:dyDescent="0.25">
      <c r="I351" s="2"/>
    </row>
    <row r="352" spans="9:9" x14ac:dyDescent="0.25">
      <c r="I352" s="2"/>
    </row>
    <row r="353" spans="9:9" x14ac:dyDescent="0.25">
      <c r="I353" s="2"/>
    </row>
    <row r="354" spans="9:9" x14ac:dyDescent="0.25">
      <c r="I354" s="2"/>
    </row>
    <row r="355" spans="9:9" x14ac:dyDescent="0.25">
      <c r="I355" s="2"/>
    </row>
    <row r="356" spans="9:9" x14ac:dyDescent="0.25">
      <c r="I356" s="2"/>
    </row>
    <row r="357" spans="9:9" x14ac:dyDescent="0.25">
      <c r="I357" s="2"/>
    </row>
    <row r="358" spans="9:9" x14ac:dyDescent="0.25">
      <c r="I358" s="2"/>
    </row>
    <row r="359" spans="9:9" x14ac:dyDescent="0.25">
      <c r="I359" s="2"/>
    </row>
    <row r="360" spans="9:9" x14ac:dyDescent="0.25">
      <c r="I360" s="2"/>
    </row>
    <row r="361" spans="9:9" x14ac:dyDescent="0.25">
      <c r="I361" s="2"/>
    </row>
    <row r="362" spans="9:9" x14ac:dyDescent="0.25">
      <c r="I362" s="2"/>
    </row>
    <row r="363" spans="9:9" x14ac:dyDescent="0.25">
      <c r="I363" s="2"/>
    </row>
    <row r="364" spans="9:9" x14ac:dyDescent="0.25">
      <c r="I364" s="2"/>
    </row>
    <row r="365" spans="9:9" x14ac:dyDescent="0.25">
      <c r="I365" s="2"/>
    </row>
    <row r="366" spans="9:9" x14ac:dyDescent="0.25">
      <c r="I366" s="2"/>
    </row>
    <row r="367" spans="9:9" x14ac:dyDescent="0.25">
      <c r="I367" s="2"/>
    </row>
    <row r="368" spans="9:9" x14ac:dyDescent="0.25">
      <c r="I368" s="2"/>
    </row>
    <row r="369" spans="9:9" x14ac:dyDescent="0.25">
      <c r="I369" s="2"/>
    </row>
    <row r="370" spans="9:9" x14ac:dyDescent="0.25">
      <c r="I370" s="2"/>
    </row>
    <row r="371" spans="9:9" x14ac:dyDescent="0.25">
      <c r="I371" s="2"/>
    </row>
    <row r="372" spans="9:9" x14ac:dyDescent="0.25">
      <c r="I372" s="2"/>
    </row>
    <row r="373" spans="9:9" x14ac:dyDescent="0.25">
      <c r="I373" s="2"/>
    </row>
    <row r="374" spans="9:9" x14ac:dyDescent="0.25">
      <c r="I374" s="2"/>
    </row>
    <row r="375" spans="9:9" x14ac:dyDescent="0.25">
      <c r="I375" s="2"/>
    </row>
    <row r="376" spans="9:9" x14ac:dyDescent="0.25">
      <c r="I376" s="2"/>
    </row>
    <row r="377" spans="9:9" x14ac:dyDescent="0.25">
      <c r="I377" s="2"/>
    </row>
    <row r="378" spans="9:9" x14ac:dyDescent="0.25">
      <c r="I378" s="2"/>
    </row>
    <row r="379" spans="9:9" x14ac:dyDescent="0.25">
      <c r="I379" s="2"/>
    </row>
    <row r="380" spans="9:9" x14ac:dyDescent="0.25">
      <c r="I380" s="2"/>
    </row>
    <row r="381" spans="9:9" x14ac:dyDescent="0.25">
      <c r="I381" s="2"/>
    </row>
    <row r="382" spans="9:9" x14ac:dyDescent="0.25">
      <c r="I382" s="2"/>
    </row>
    <row r="383" spans="9:9" x14ac:dyDescent="0.25">
      <c r="I383" s="2"/>
    </row>
    <row r="384" spans="9:9" x14ac:dyDescent="0.25">
      <c r="I384" s="2"/>
    </row>
    <row r="385" spans="9:9" x14ac:dyDescent="0.25">
      <c r="I385" s="2"/>
    </row>
    <row r="386" spans="9:9" x14ac:dyDescent="0.25">
      <c r="I386" s="2"/>
    </row>
    <row r="387" spans="9:9" x14ac:dyDescent="0.25">
      <c r="I387" s="2"/>
    </row>
    <row r="388" spans="9:9" x14ac:dyDescent="0.25">
      <c r="I388" s="2"/>
    </row>
    <row r="389" spans="9:9" x14ac:dyDescent="0.25">
      <c r="I389" s="2"/>
    </row>
    <row r="390" spans="9:9" x14ac:dyDescent="0.25">
      <c r="I390" s="2"/>
    </row>
    <row r="391" spans="9:9" x14ac:dyDescent="0.25">
      <c r="I391" s="2"/>
    </row>
    <row r="392" spans="9:9" x14ac:dyDescent="0.25">
      <c r="I392" s="2"/>
    </row>
    <row r="393" spans="9:9" x14ac:dyDescent="0.25">
      <c r="I393" s="2"/>
    </row>
    <row r="394" spans="9:9" x14ac:dyDescent="0.25">
      <c r="I394" s="2"/>
    </row>
    <row r="395" spans="9:9" x14ac:dyDescent="0.25">
      <c r="I395" s="2"/>
    </row>
  </sheetData>
  <mergeCells count="11">
    <mergeCell ref="B47:C47"/>
    <mergeCell ref="H44:I44"/>
    <mergeCell ref="H45:I45"/>
    <mergeCell ref="B44:C44"/>
    <mergeCell ref="B45:C45"/>
    <mergeCell ref="B46:C46"/>
    <mergeCell ref="K1:M1"/>
    <mergeCell ref="E1:J1"/>
    <mergeCell ref="A3:M3"/>
    <mergeCell ref="B2:D2"/>
    <mergeCell ref="L2:M2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8" fitToHeight="2" orientation="landscape" r:id="rId1"/>
  <customProperties>
    <customPr name="LastActiv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Михалев Олег Юрьевич</cp:lastModifiedBy>
  <cp:lastPrinted>2026-05-13T11:37:57Z</cp:lastPrinted>
  <dcterms:created xsi:type="dcterms:W3CDTF">2014-01-17T08:53:04Z</dcterms:created>
  <dcterms:modified xsi:type="dcterms:W3CDTF">2026-06-30T05:35:58Z</dcterms:modified>
</cp:coreProperties>
</file>