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Обоснование НМЦК\"/>
    </mc:Choice>
  </mc:AlternateContent>
  <bookViews>
    <workbookView xWindow="-120" yWindow="-120" windowWidth="29040" windowHeight="15840"/>
  </bookViews>
  <sheets>
    <sheet name="все вместе" sheetId="1" r:id="rId1"/>
  </sheets>
  <definedNames>
    <definedName name="_xlnm._FilterDatabase" localSheetId="0" hidden="1">'все вместе'!$A$4:$L$72</definedName>
    <definedName name="_xlnm.Print_Area" localSheetId="0">'все вместе'!$A$1:$L$82</definedName>
  </definedNames>
  <calcPr calcId="162913"/>
</workbook>
</file>

<file path=xl/calcChain.xml><?xml version="1.0" encoding="utf-8"?>
<calcChain xmlns="http://schemas.openxmlformats.org/spreadsheetml/2006/main">
  <c r="L72" i="1" l="1"/>
  <c r="L71" i="1" l="1"/>
  <c r="I71" i="1"/>
  <c r="J71" i="1" s="1"/>
  <c r="L70" i="1"/>
  <c r="I70" i="1"/>
  <c r="J70" i="1" s="1"/>
  <c r="L69" i="1"/>
  <c r="I69" i="1"/>
  <c r="J69" i="1" s="1"/>
  <c r="L68" i="1"/>
  <c r="I68" i="1"/>
  <c r="J68" i="1" s="1"/>
  <c r="L67" i="1"/>
  <c r="I67" i="1"/>
  <c r="J67" i="1" s="1"/>
  <c r="L66" i="1"/>
  <c r="I66" i="1"/>
  <c r="J66" i="1" s="1"/>
  <c r="L65" i="1"/>
  <c r="I65" i="1"/>
  <c r="J65" i="1" s="1"/>
  <c r="L64" i="1"/>
  <c r="I64" i="1"/>
  <c r="J64" i="1" s="1"/>
  <c r="L63" i="1"/>
  <c r="I63" i="1"/>
  <c r="J63" i="1" s="1"/>
  <c r="L62" i="1"/>
  <c r="I62" i="1"/>
  <c r="J62" i="1" s="1"/>
  <c r="L61" i="1"/>
  <c r="I61" i="1"/>
  <c r="J61" i="1" s="1"/>
  <c r="L60" i="1"/>
  <c r="I60" i="1"/>
  <c r="J60" i="1" s="1"/>
  <c r="L59" i="1"/>
  <c r="I59" i="1"/>
  <c r="J59" i="1" s="1"/>
  <c r="L58" i="1"/>
  <c r="I58" i="1"/>
  <c r="J58" i="1" s="1"/>
  <c r="L57" i="1"/>
  <c r="I57" i="1"/>
  <c r="J57" i="1" s="1"/>
  <c r="L56" i="1"/>
  <c r="I56" i="1"/>
  <c r="J56" i="1" s="1"/>
  <c r="L55" i="1"/>
  <c r="I55" i="1"/>
  <c r="J55" i="1" s="1"/>
  <c r="L54" i="1"/>
  <c r="I54" i="1"/>
  <c r="J54" i="1" s="1"/>
  <c r="L53" i="1"/>
  <c r="I53" i="1"/>
  <c r="J53" i="1" s="1"/>
  <c r="L52" i="1"/>
  <c r="I52" i="1"/>
  <c r="J52" i="1" s="1"/>
  <c r="L51" i="1"/>
  <c r="I51" i="1"/>
  <c r="J51" i="1" s="1"/>
  <c r="L50" i="1"/>
  <c r="I50" i="1"/>
  <c r="J50" i="1" s="1"/>
  <c r="L48" i="1"/>
  <c r="I48" i="1"/>
  <c r="J48" i="1" s="1"/>
  <c r="L47" i="1"/>
  <c r="I47" i="1"/>
  <c r="J47" i="1" s="1"/>
  <c r="L46" i="1"/>
  <c r="I46" i="1"/>
  <c r="J46" i="1" s="1"/>
  <c r="L45" i="1"/>
  <c r="I45" i="1"/>
  <c r="J45" i="1" s="1"/>
  <c r="L44" i="1"/>
  <c r="I44" i="1"/>
  <c r="J44" i="1" s="1"/>
  <c r="L43" i="1"/>
  <c r="I43" i="1"/>
  <c r="J43" i="1" s="1"/>
  <c r="I42" i="1"/>
  <c r="J42" i="1" s="1"/>
  <c r="L42" i="1"/>
  <c r="L39" i="1"/>
  <c r="I39" i="1"/>
  <c r="J39" i="1" s="1"/>
  <c r="L38" i="1"/>
  <c r="I38" i="1"/>
  <c r="J38" i="1" s="1"/>
  <c r="L37" i="1"/>
  <c r="I37" i="1"/>
  <c r="J37" i="1" s="1"/>
  <c r="L36" i="1" l="1"/>
  <c r="I36" i="1"/>
  <c r="J36" i="1" s="1"/>
  <c r="L35" i="1"/>
  <c r="I35" i="1"/>
  <c r="J35" i="1" s="1"/>
  <c r="L34" i="1"/>
  <c r="I34" i="1"/>
  <c r="J34" i="1" s="1"/>
  <c r="L33" i="1"/>
  <c r="I33" i="1"/>
  <c r="J33" i="1" s="1"/>
  <c r="L31" i="1"/>
  <c r="I31" i="1"/>
  <c r="J31" i="1" s="1"/>
  <c r="L30" i="1"/>
  <c r="I30" i="1"/>
  <c r="J30" i="1" s="1"/>
  <c r="L29" i="1"/>
  <c r="I29" i="1"/>
  <c r="J29" i="1" s="1"/>
  <c r="L27" i="1"/>
  <c r="I27" i="1"/>
  <c r="J27" i="1" s="1"/>
  <c r="L26" i="1"/>
  <c r="I26" i="1"/>
  <c r="J26" i="1" s="1"/>
  <c r="L25" i="1"/>
  <c r="I25" i="1"/>
  <c r="J25" i="1" s="1"/>
  <c r="L24" i="1"/>
  <c r="I24" i="1"/>
  <c r="J24" i="1" s="1"/>
  <c r="L23" i="1"/>
  <c r="I23" i="1"/>
  <c r="J23" i="1" s="1"/>
  <c r="L22" i="1"/>
  <c r="I22" i="1"/>
  <c r="J22" i="1" s="1"/>
  <c r="L21" i="1"/>
  <c r="I21" i="1"/>
  <c r="J21" i="1" s="1"/>
  <c r="L20" i="1"/>
  <c r="I20" i="1"/>
  <c r="J20" i="1" s="1"/>
  <c r="L17" i="1"/>
  <c r="I17" i="1"/>
  <c r="J17" i="1" s="1"/>
  <c r="L16" i="1"/>
  <c r="I16" i="1"/>
  <c r="J16" i="1" s="1"/>
  <c r="L15" i="1"/>
  <c r="I15" i="1"/>
  <c r="J15" i="1" s="1"/>
  <c r="L14" i="1"/>
  <c r="I14" i="1"/>
  <c r="J14" i="1" s="1"/>
  <c r="L13" i="1"/>
  <c r="I13" i="1"/>
  <c r="J13" i="1" s="1"/>
  <c r="L9" i="1"/>
  <c r="I9" i="1"/>
  <c r="J9" i="1" s="1"/>
  <c r="L8" i="1"/>
  <c r="I8" i="1"/>
  <c r="J8" i="1" s="1"/>
  <c r="L10" i="1"/>
  <c r="L11" i="1"/>
  <c r="L12" i="1"/>
  <c r="I10" i="1"/>
  <c r="J10" i="1" s="1"/>
  <c r="I11" i="1"/>
  <c r="J11" i="1" s="1"/>
  <c r="I12" i="1"/>
  <c r="J12" i="1" s="1"/>
  <c r="L7" i="1"/>
  <c r="I7" i="1"/>
  <c r="J7" i="1" s="1"/>
  <c r="L28" i="1" l="1"/>
  <c r="L32" i="1"/>
  <c r="L18" i="1"/>
  <c r="L41" i="1"/>
  <c r="L49" i="1"/>
  <c r="L40" i="1"/>
  <c r="L19" i="1"/>
  <c r="I28" i="1" l="1"/>
  <c r="J28" i="1" s="1"/>
  <c r="I18" i="1"/>
  <c r="J18" i="1" s="1"/>
  <c r="I49" i="1"/>
  <c r="J49" i="1" s="1"/>
  <c r="I32" i="1"/>
  <c r="J32" i="1" s="1"/>
  <c r="I19" i="1"/>
  <c r="J19" i="1" s="1"/>
  <c r="I41" i="1"/>
  <c r="J41" i="1" s="1"/>
  <c r="I40" i="1"/>
  <c r="J40" i="1" s="1"/>
</calcChain>
</file>

<file path=xl/sharedStrings.xml><?xml version="1.0" encoding="utf-8"?>
<sst xmlns="http://schemas.openxmlformats.org/spreadsheetml/2006/main" count="222" uniqueCount="159">
  <si>
    <t>ФКУЗ Санаторий им. С.М. Кирова ФСИН России</t>
  </si>
  <si>
    <t>Код по КТРУ                 (в случае отсутствия указывается ОКПД2)</t>
  </si>
  <si>
    <t xml:space="preserve">Наименование                                   </t>
  </si>
  <si>
    <t>Ед. изм.</t>
  </si>
  <si>
    <t>Кол-во</t>
  </si>
  <si>
    <t>Коммерческое предложение №1 (цена за ед.)</t>
  </si>
  <si>
    <t>Коммерческое предложение №2 (цена за ед.)</t>
  </si>
  <si>
    <t>Среднее квадратичное отклонение σ</t>
  </si>
  <si>
    <t>Коэфф. вариации V</t>
  </si>
  <si>
    <t>Итого</t>
  </si>
  <si>
    <t>Всего сумма</t>
  </si>
  <si>
    <t xml:space="preserve">                         Итого: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</si>
  <si>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</si>
  <si>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</si>
  <si>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</si>
  <si>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Приложение № 2</t>
  </si>
  <si>
    <t>Бананы</t>
  </si>
  <si>
    <t>Яблоки</t>
  </si>
  <si>
    <t>Рис</t>
  </si>
  <si>
    <t>Коммерческое предложение №3 (цена за ед.)</t>
  </si>
  <si>
    <t>01.24.21.000-00000002 (01.24.21.000)</t>
  </si>
  <si>
    <t>Груши</t>
  </si>
  <si>
    <t>10.73.11.000-00000012 (10.73.11.110)</t>
  </si>
  <si>
    <t>01.47.21.000-00000015 (01.47.21.000)</t>
  </si>
  <si>
    <t>10.61.33.111-00000003 (10.61.33.111)</t>
  </si>
  <si>
    <t>10.61.10.000-00000003 (10.61.12.000)</t>
  </si>
  <si>
    <t>01.24.10.000-00000001 (01.24.10.000)</t>
  </si>
  <si>
    <t>кг</t>
  </si>
  <si>
    <t>шт</t>
  </si>
  <si>
    <t>01.22.12.000-00000002 (01.22.12.000)</t>
  </si>
  <si>
    <t>Изделия макаронные (Макароны)</t>
  </si>
  <si>
    <t>Хлопья овсяные</t>
  </si>
  <si>
    <t>Яйца куриные в скорлупе свежие</t>
  </si>
  <si>
    <t>Расчет минимальной цены контракта на поставку продуктов питания</t>
  </si>
  <si>
    <t>Поставка продуктов питания</t>
  </si>
  <si>
    <t>Минимальная цена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</si>
  <si>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</si>
  <si>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V – коэффициент вариации;</t>
  </si>
  <si>
    <t xml:space="preserve"> – среднее квадратичное отклонение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</si>
  <si>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</si>
  <si>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t>&lt;ц&gt; – средняя арифметическая величина цены услуги;</t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</si>
  <si>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</si>
  <si>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Петрушка свежая</t>
  </si>
  <si>
    <t>Укроп свежий</t>
  </si>
  <si>
    <t>Кефир</t>
  </si>
  <si>
    <t>Мясо мидий</t>
  </si>
  <si>
    <t>Морковь столовая</t>
  </si>
  <si>
    <t>Печенье сладкое</t>
  </si>
  <si>
    <t>Томаты (помидоры)</t>
  </si>
  <si>
    <t>Рыба лососевая соленая "Семга"</t>
  </si>
  <si>
    <t>Сметана</t>
  </si>
  <si>
    <t>Соль пищевая</t>
  </si>
  <si>
    <t>Сыры полутвердые</t>
  </si>
  <si>
    <t>Творог жирный</t>
  </si>
  <si>
    <t>Овощи замороженные (Фасоль стручковая)</t>
  </si>
  <si>
    <t>Лимоны</t>
  </si>
  <si>
    <t>01.13.19.000-00000002 (01.13.19.000)</t>
  </si>
  <si>
    <t>01.13.19.000-00000006 (01.13.19.000)</t>
  </si>
  <si>
    <t>01.13.43.190-00000002 (01.13.43.190)</t>
  </si>
  <si>
    <t>10.51.52.140-00000008 (10.51.52.140)</t>
  </si>
  <si>
    <t>10.20.33.110</t>
  </si>
  <si>
    <t>01.13.41.110-00000003 (01.13.41.110)</t>
  </si>
  <si>
    <t>10.72.12.120-00000002 (10.72.12.120)</t>
  </si>
  <si>
    <t>01.13.34.000-00000004 (01.13.34.000)</t>
  </si>
  <si>
    <t>10.20.23.121-00000020 (10.20.23.121)</t>
  </si>
  <si>
    <t>10.51.52.200-00000002 (10.51.52.213)</t>
  </si>
  <si>
    <t>10.84.30.000-00000007 (10.84.30.140)</t>
  </si>
  <si>
    <t>10.51.40.120-00000002 (10.51.40.121)</t>
  </si>
  <si>
    <t>10.51.40.300-00000005 (10.51.40.300)</t>
  </si>
  <si>
    <t>10.39.11.000-00000016 (10.39.11.000)</t>
  </si>
  <si>
    <t>01.23.12.000-00000002 (01.23.12.000)</t>
  </si>
  <si>
    <t>01.25.11.000-00000002 (01.25.11.000)</t>
  </si>
  <si>
    <t>Киви</t>
  </si>
  <si>
    <t>10.20.32.110-00000001 (10.20.32.110)</t>
  </si>
  <si>
    <t>Кальмар мороженый</t>
  </si>
  <si>
    <t>10.13.14.110-00000018 (10.13.14.112)</t>
  </si>
  <si>
    <t>Изделия колбасные вареные, в том числе фаршированные мясные (Сосиски говяжьи)</t>
  </si>
  <si>
    <t>11.07.11.111</t>
  </si>
  <si>
    <t>Вода минеральная питьевая столовая</t>
  </si>
  <si>
    <t>10.20.31.110-00000008 (10.20.31.110)</t>
  </si>
  <si>
    <t>Креветка мороженая</t>
  </si>
  <si>
    <t>10.71.11.110-00000004 (10.71.11.111)</t>
  </si>
  <si>
    <t>Хлеб недлительного хранения (Хлеб пшеничный)</t>
  </si>
  <si>
    <t>10.71.11.110-00000003 (10.71.11.112)</t>
  </si>
  <si>
    <t>Хлеб недлительного хранения (Хлеб ржаной)</t>
  </si>
  <si>
    <t>01.13.32.000-00000002 (01.13.32.000)</t>
  </si>
  <si>
    <t>Огурцы</t>
  </si>
  <si>
    <t xml:space="preserve">Лук свежий зелёный </t>
  </si>
  <si>
    <t>01.13.43.110-00000002 (01.13.43.110)</t>
  </si>
  <si>
    <t>Лук репчатый</t>
  </si>
  <si>
    <t>01.13.51.000-00000002 (01.13.51.120)</t>
  </si>
  <si>
    <t>Картофель продовольственный</t>
  </si>
  <si>
    <t>01.13.49.110-00000003 (01.13.49.110)</t>
  </si>
  <si>
    <t>Свекла столовая</t>
  </si>
  <si>
    <t>10.51.30.110-00000004 (10.51.30.110)</t>
  </si>
  <si>
    <t>Масло сливочное</t>
  </si>
  <si>
    <t>10.41.54.000-00000003 (10.41.54.120)</t>
  </si>
  <si>
    <t>Масло подсолнечное рафинированное</t>
  </si>
  <si>
    <t>л</t>
  </si>
  <si>
    <t>01.13.12.120-00000002 (01.13.12.120)</t>
  </si>
  <si>
    <t>Капуста белокочанная</t>
  </si>
  <si>
    <t>10.20.34.126-00000001 (10.20.34.126)</t>
  </si>
  <si>
    <t>Консервы из морской капусты (Салат из морской капусты)</t>
  </si>
  <si>
    <t>10.32.10.000-00000006 (10.32.19.112)</t>
  </si>
  <si>
    <t>Сок из фруктов и (или) овощей (Сок фруктовый 1/200)</t>
  </si>
  <si>
    <t>01.25.19.190-00000029 (10.39.25.131)</t>
  </si>
  <si>
    <t>Ягоды сушеные (Изюм)</t>
  </si>
  <si>
    <t>10.12.10.000-00000006 (10.12.10.110)</t>
  </si>
  <si>
    <t>Мясо сельскохозяйственной птицы охлажденное (Мясо кур)</t>
  </si>
  <si>
    <t>Ветчина говяжья</t>
  </si>
  <si>
    <t>10.13.14.119</t>
  </si>
  <si>
    <t>10.11.11.110-00000004 (10.11.11.110)</t>
  </si>
  <si>
    <t>Говядина охлажденная</t>
  </si>
  <si>
    <t>10.61.21.110-00000004 (10.61.21.110)</t>
  </si>
  <si>
    <t>Мука пшеничная</t>
  </si>
  <si>
    <t>10.82.20.000-00000002 (10.82.22.139)</t>
  </si>
  <si>
    <t>Шоколад и кондитерские сахаристые изделия (Конфеты шоколадные)</t>
  </si>
  <si>
    <t>10.51.11.000-00000008 (10.51.11.111)</t>
  </si>
  <si>
    <t>Молоко питьевое</t>
  </si>
  <si>
    <t>10.84.12.130-00000002 (10.84.12.130)</t>
  </si>
  <si>
    <t>Майонезы</t>
  </si>
  <si>
    <t>10.39.25.130-00000029 (10.39.25.132)</t>
  </si>
  <si>
    <t>Фрукты сушеные (Курага)</t>
  </si>
  <si>
    <t>10.61.32.113-00000004 (10.61.32.113)</t>
  </si>
  <si>
    <t>Крупа гречневая</t>
  </si>
  <si>
    <t>10.61.32.116-00000003 (10.61.32.116)</t>
  </si>
  <si>
    <t>Крупа перловая</t>
  </si>
  <si>
    <t>10.61.31.111-00000004 (10.61.31.111)</t>
  </si>
  <si>
    <t>Крупа манная</t>
  </si>
  <si>
    <t>10.61.31.110-00000005 (10.61.31.110)</t>
  </si>
  <si>
    <t>Крупа пшеничная</t>
  </si>
  <si>
    <t>10.61.32.114-00000004 (10.61.32.114)</t>
  </si>
  <si>
    <t>Пшено</t>
  </si>
  <si>
    <t>01.11.71.110-00000001 (01.11.71.110)</t>
  </si>
  <si>
    <t>Фасоль продовольственная</t>
  </si>
  <si>
    <t>01.11.75.110-00000001 (01.11.75.110)</t>
  </si>
  <si>
    <t>Горох шлифованный</t>
  </si>
  <si>
    <t>10.11.20.110-00000001 (10.11.20.110)</t>
  </si>
  <si>
    <t>Субпродукты пищевые говяжьи охлажденные (Язык говяжий)</t>
  </si>
  <si>
    <t>10.39.18.110-00000001 (10.39.18.110)</t>
  </si>
  <si>
    <t>Овощи маринованные (Огурцы консервированные)</t>
  </si>
  <si>
    <t>Овощи маринованные (Помидоры консервированные)</t>
  </si>
  <si>
    <t>10.20.13.120-00000021 (10.20.13.120)</t>
  </si>
  <si>
    <t>Рыба трескообразная мороженая Хек</t>
  </si>
  <si>
    <t>10.20.23.122-00000004 (10.20.23.122)</t>
  </si>
  <si>
    <t>Сельдь соленая (Филе сельди слабосоленое)</t>
  </si>
  <si>
    <t>01.25.19.190-00000010 (01.25.19.190)</t>
  </si>
  <si>
    <t>Ягоды сушеные (Плоды шиповника сушеные)</t>
  </si>
  <si>
    <t>10.39.18.120</t>
  </si>
  <si>
    <t>Грибы соленые консервированные</t>
  </si>
  <si>
    <t>10.39.16.000-00000002 (10.39.16.000)</t>
  </si>
  <si>
    <t>Горох, консервированный без уксуса или уксусной кислоты (кроме готовых блюд из овощей) (Зеленый горошек консервированный)</t>
  </si>
  <si>
    <t>10.39.17.190</t>
  </si>
  <si>
    <t>Кукуруза консервированная</t>
  </si>
  <si>
    <t>10.39.25.130-00000005 (10.39.25.132)</t>
  </si>
  <si>
    <t>Фрукты сушеные (Чернослив)</t>
  </si>
  <si>
    <t>10.81.12.110-00000004 (10.81.12.110)</t>
  </si>
  <si>
    <t>Сахар белый свекловичный в твердом состоянии без вкусоароматических или красящих добавок</t>
  </si>
  <si>
    <t>Росстат  (02.2026)      (цена за ед.)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</si>
</sst>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1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/>
    <xf numFmtId="49" fontId="2" fillId="2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distributed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distributed" wrapText="1"/>
    </xf>
    <xf numFmtId="4" fontId="2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distributed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distributed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distributed" wrapText="1"/>
    </xf>
    <xf numFmtId="0" fontId="1" fillId="0" borderId="5" xfId="0" applyFont="1" applyBorder="1" applyAlignment="1">
      <alignment horizontal="center" vertical="distributed" wrapText="1"/>
    </xf>
    <xf numFmtId="0" fontId="1" fillId="0" borderId="6" xfId="0" applyFont="1" applyBorder="1" applyAlignment="1">
      <alignment horizontal="center" vertical="distributed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4" fontId="1" fillId="2" borderId="2" xfId="0" applyNumberFormat="1" applyFont="1" applyFill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309870</xdr:colOff>
      <xdr:row>77</xdr:row>
      <xdr:rowOff>52917</xdr:rowOff>
    </xdr:from>
    <xdr:to>
      <xdr:col>1</xdr:col>
      <xdr:colOff>1361376</xdr:colOff>
      <xdr:row>77</xdr:row>
      <xdr:rowOff>436207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4108FDB-7885-4B00-AF2E-5151875838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4577292"/>
          <a:ext cx="189923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423817</xdr:colOff>
      <xdr:row>75</xdr:row>
      <xdr:rowOff>50179</xdr:rowOff>
    </xdr:from>
    <xdr:to>
      <xdr:col>1</xdr:col>
      <xdr:colOff>816111</xdr:colOff>
      <xdr:row>75</xdr:row>
      <xdr:rowOff>370417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50E7A97-1D22-402B-A4FF-B6FC55249F7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4012579"/>
          <a:ext cx="124001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zoomScaleNormal="100" workbookViewId="0">
      <selection activeCell="M65" sqref="M65"/>
    </sheetView>
  </sheetViews>
  <sheetFormatPr defaultRowHeight="12.75" x14ac:dyDescent="0.2"/>
  <cols>
    <col min="1" max="1" width="12.7109375" style="23" customWidth="1"/>
    <col min="2" max="2" width="21.42578125" style="6" customWidth="1"/>
    <col min="3" max="3" width="6.28515625" style="23" customWidth="1"/>
    <col min="4" max="4" width="7.85546875" style="24" customWidth="1"/>
    <col min="5" max="5" width="9.7109375" style="25" customWidth="1"/>
    <col min="6" max="7" width="13.28515625" style="23" customWidth="1"/>
    <col min="8" max="8" width="13.7109375" style="23" customWidth="1"/>
    <col min="9" max="9" width="13.5703125" style="23" customWidth="1"/>
    <col min="10" max="10" width="10.140625" style="23" customWidth="1"/>
    <col min="11" max="11" width="9.85546875" style="23" customWidth="1"/>
    <col min="12" max="12" width="12.7109375" style="23" customWidth="1"/>
    <col min="13" max="16384" width="9.140625" style="23"/>
  </cols>
  <sheetData>
    <row r="1" spans="1:12" ht="15.75" customHeight="1" x14ac:dyDescent="0.2">
      <c r="A1" s="36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7.25" customHeight="1" x14ac:dyDescent="0.2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7.25" customHeight="1" x14ac:dyDescent="0.2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2.75" customHeight="1" x14ac:dyDescent="0.2">
      <c r="A4" s="39" t="s">
        <v>1</v>
      </c>
      <c r="B4" s="28" t="s">
        <v>2</v>
      </c>
      <c r="C4" s="26" t="s">
        <v>3</v>
      </c>
      <c r="D4" s="41" t="s">
        <v>4</v>
      </c>
      <c r="E4" s="43" t="s">
        <v>34</v>
      </c>
      <c r="F4" s="44"/>
      <c r="G4" s="44"/>
      <c r="H4" s="44"/>
      <c r="I4" s="44"/>
      <c r="J4" s="44"/>
      <c r="K4" s="44"/>
      <c r="L4" s="45"/>
    </row>
    <row r="5" spans="1:12" ht="15" customHeight="1" x14ac:dyDescent="0.2">
      <c r="A5" s="39"/>
      <c r="B5" s="28"/>
      <c r="C5" s="27"/>
      <c r="D5" s="41"/>
      <c r="E5" s="46" t="s">
        <v>158</v>
      </c>
      <c r="F5" s="48" t="s">
        <v>5</v>
      </c>
      <c r="G5" s="50" t="s">
        <v>6</v>
      </c>
      <c r="H5" s="50" t="s">
        <v>19</v>
      </c>
      <c r="I5" s="26" t="s">
        <v>7</v>
      </c>
      <c r="J5" s="26" t="s">
        <v>8</v>
      </c>
      <c r="K5" s="28" t="s">
        <v>9</v>
      </c>
      <c r="L5" s="28"/>
    </row>
    <row r="6" spans="1:12" ht="42" customHeight="1" x14ac:dyDescent="0.2">
      <c r="A6" s="26"/>
      <c r="B6" s="40"/>
      <c r="C6" s="27"/>
      <c r="D6" s="42"/>
      <c r="E6" s="47"/>
      <c r="F6" s="49"/>
      <c r="G6" s="48"/>
      <c r="H6" s="48"/>
      <c r="I6" s="27"/>
      <c r="J6" s="27"/>
      <c r="K6" s="17" t="s">
        <v>35</v>
      </c>
      <c r="L6" s="1" t="s">
        <v>10</v>
      </c>
    </row>
    <row r="7" spans="1:12" ht="38.25" x14ac:dyDescent="0.2">
      <c r="A7" s="8" t="s">
        <v>71</v>
      </c>
      <c r="B7" s="7" t="s">
        <v>72</v>
      </c>
      <c r="C7" s="9" t="s">
        <v>27</v>
      </c>
      <c r="D7" s="14">
        <v>4</v>
      </c>
      <c r="E7" s="15"/>
      <c r="F7" s="10">
        <v>385</v>
      </c>
      <c r="G7" s="10">
        <v>382</v>
      </c>
      <c r="H7" s="10">
        <v>375</v>
      </c>
      <c r="I7" s="11">
        <f>STDEV(F7,G7,H7)</f>
        <v>5.1316014394468841</v>
      </c>
      <c r="J7" s="11">
        <f>I7/AVERAGE(F7,G7,H7)*100</f>
        <v>1.3480564201699345</v>
      </c>
      <c r="K7" s="16">
        <v>382</v>
      </c>
      <c r="L7" s="12">
        <f>D7*K7</f>
        <v>1528</v>
      </c>
    </row>
    <row r="8" spans="1:12" ht="38.25" x14ac:dyDescent="0.2">
      <c r="A8" s="8" t="s">
        <v>68</v>
      </c>
      <c r="B8" s="7" t="s">
        <v>53</v>
      </c>
      <c r="C8" s="9" t="s">
        <v>27</v>
      </c>
      <c r="D8" s="14">
        <v>20</v>
      </c>
      <c r="E8" s="15">
        <v>522.52</v>
      </c>
      <c r="F8" s="10">
        <v>526</v>
      </c>
      <c r="G8" s="10">
        <v>522</v>
      </c>
      <c r="H8" s="10">
        <v>530</v>
      </c>
      <c r="I8" s="11">
        <f t="shared" ref="I8:I9" si="0">STDEV(F8,G8,H8)</f>
        <v>4</v>
      </c>
      <c r="J8" s="11">
        <f t="shared" ref="J8:J9" si="1">I8/AVERAGE(F8,G8,H8)*100</f>
        <v>0.76045627376425851</v>
      </c>
      <c r="K8" s="16">
        <v>522</v>
      </c>
      <c r="L8" s="12">
        <f t="shared" ref="L8:L9" si="2">D8*K8</f>
        <v>10440</v>
      </c>
    </row>
    <row r="9" spans="1:12" ht="38.25" x14ac:dyDescent="0.2">
      <c r="A9" s="8" t="s">
        <v>70</v>
      </c>
      <c r="B9" s="7" t="s">
        <v>55</v>
      </c>
      <c r="C9" s="9" t="s">
        <v>27</v>
      </c>
      <c r="D9" s="14">
        <v>3</v>
      </c>
      <c r="E9" s="15">
        <v>242.17</v>
      </c>
      <c r="F9" s="10">
        <v>230</v>
      </c>
      <c r="G9" s="10">
        <v>242</v>
      </c>
      <c r="H9" s="10">
        <v>244</v>
      </c>
      <c r="I9" s="11">
        <f t="shared" si="0"/>
        <v>7.5718777944003648</v>
      </c>
      <c r="J9" s="11">
        <f t="shared" si="1"/>
        <v>3.1725744948604881</v>
      </c>
      <c r="K9" s="16">
        <v>242</v>
      </c>
      <c r="L9" s="12">
        <f t="shared" si="2"/>
        <v>726</v>
      </c>
    </row>
    <row r="10" spans="1:12" ht="38.25" x14ac:dyDescent="0.2">
      <c r="A10" s="8" t="s">
        <v>73</v>
      </c>
      <c r="B10" s="7" t="s">
        <v>74</v>
      </c>
      <c r="C10" s="9" t="s">
        <v>27</v>
      </c>
      <c r="D10" s="14">
        <v>4</v>
      </c>
      <c r="E10" s="15">
        <v>590.64</v>
      </c>
      <c r="F10" s="10">
        <v>998</v>
      </c>
      <c r="G10" s="10">
        <v>996</v>
      </c>
      <c r="H10" s="10">
        <v>1000</v>
      </c>
      <c r="I10" s="11">
        <f t="shared" ref="I10:I17" si="3">STDEV(F10,G10,H10)</f>
        <v>2</v>
      </c>
      <c r="J10" s="11">
        <f t="shared" ref="J10:J17" si="4">I10/AVERAGE(F10,G10,H10)*100</f>
        <v>0.20040080160320639</v>
      </c>
      <c r="K10" s="16">
        <v>590.64</v>
      </c>
      <c r="L10" s="12">
        <f t="shared" ref="L10:L17" si="5">D10*K10</f>
        <v>2362.56</v>
      </c>
    </row>
    <row r="11" spans="1:12" ht="51" x14ac:dyDescent="0.2">
      <c r="A11" s="8" t="s">
        <v>75</v>
      </c>
      <c r="B11" s="7" t="s">
        <v>76</v>
      </c>
      <c r="C11" s="9" t="s">
        <v>27</v>
      </c>
      <c r="D11" s="14">
        <v>4</v>
      </c>
      <c r="E11" s="15">
        <v>478.65</v>
      </c>
      <c r="F11" s="10">
        <v>480</v>
      </c>
      <c r="G11" s="10">
        <v>478</v>
      </c>
      <c r="H11" s="10">
        <v>490</v>
      </c>
      <c r="I11" s="11">
        <f t="shared" si="3"/>
        <v>6.4291005073286369</v>
      </c>
      <c r="J11" s="11">
        <f t="shared" si="4"/>
        <v>1.3319959614631152</v>
      </c>
      <c r="K11" s="16">
        <v>478</v>
      </c>
      <c r="L11" s="12">
        <f t="shared" si="5"/>
        <v>1912</v>
      </c>
    </row>
    <row r="12" spans="1:12" ht="25.5" x14ac:dyDescent="0.2">
      <c r="A12" s="8" t="s">
        <v>77</v>
      </c>
      <c r="B12" s="7" t="s">
        <v>78</v>
      </c>
      <c r="C12" s="9" t="s">
        <v>98</v>
      </c>
      <c r="D12" s="14">
        <v>38</v>
      </c>
      <c r="E12" s="15"/>
      <c r="F12" s="10">
        <v>79</v>
      </c>
      <c r="G12" s="10">
        <v>78</v>
      </c>
      <c r="H12" s="10">
        <v>76</v>
      </c>
      <c r="I12" s="11">
        <f t="shared" si="3"/>
        <v>1.5275252316519468</v>
      </c>
      <c r="J12" s="11">
        <f t="shared" si="4"/>
        <v>1.9667706845304036</v>
      </c>
      <c r="K12" s="16">
        <v>78</v>
      </c>
      <c r="L12" s="12">
        <f t="shared" si="5"/>
        <v>2964</v>
      </c>
    </row>
    <row r="13" spans="1:12" ht="38.25" x14ac:dyDescent="0.2">
      <c r="A13" s="8" t="s">
        <v>29</v>
      </c>
      <c r="B13" s="7" t="s">
        <v>16</v>
      </c>
      <c r="C13" s="9" t="s">
        <v>27</v>
      </c>
      <c r="D13" s="14">
        <v>5</v>
      </c>
      <c r="E13" s="15">
        <v>158.16</v>
      </c>
      <c r="F13" s="10">
        <v>160</v>
      </c>
      <c r="G13" s="10">
        <v>158</v>
      </c>
      <c r="H13" s="10">
        <v>153</v>
      </c>
      <c r="I13" s="11">
        <f t="shared" si="3"/>
        <v>3.6055512754639891</v>
      </c>
      <c r="J13" s="11">
        <f t="shared" si="4"/>
        <v>2.2965294748178273</v>
      </c>
      <c r="K13" s="16">
        <v>158</v>
      </c>
      <c r="L13" s="12">
        <f t="shared" si="5"/>
        <v>790</v>
      </c>
    </row>
    <row r="14" spans="1:12" ht="38.25" x14ac:dyDescent="0.2">
      <c r="A14" s="8" t="s">
        <v>67</v>
      </c>
      <c r="B14" s="7" t="s">
        <v>52</v>
      </c>
      <c r="C14" s="9" t="s">
        <v>27</v>
      </c>
      <c r="D14" s="14">
        <v>4</v>
      </c>
      <c r="E14" s="15">
        <v>873.49</v>
      </c>
      <c r="F14" s="10">
        <v>875</v>
      </c>
      <c r="G14" s="10">
        <v>873</v>
      </c>
      <c r="H14" s="10">
        <v>873</v>
      </c>
      <c r="I14" s="11">
        <f t="shared" si="3"/>
        <v>1.1547005383792517</v>
      </c>
      <c r="J14" s="11">
        <f t="shared" si="4"/>
        <v>0.13216717341235237</v>
      </c>
      <c r="K14" s="16">
        <v>873</v>
      </c>
      <c r="L14" s="12">
        <f t="shared" si="5"/>
        <v>3492</v>
      </c>
    </row>
    <row r="15" spans="1:12" ht="38.25" x14ac:dyDescent="0.2">
      <c r="A15" s="8" t="s">
        <v>79</v>
      </c>
      <c r="B15" s="7" t="s">
        <v>80</v>
      </c>
      <c r="C15" s="9" t="s">
        <v>27</v>
      </c>
      <c r="D15" s="19">
        <v>2</v>
      </c>
      <c r="E15" s="15">
        <v>1157.3399999999999</v>
      </c>
      <c r="F15" s="10">
        <v>1807</v>
      </c>
      <c r="G15" s="10">
        <v>1804</v>
      </c>
      <c r="H15" s="10">
        <v>1900</v>
      </c>
      <c r="I15" s="11">
        <f t="shared" si="3"/>
        <v>54.580216195980753</v>
      </c>
      <c r="J15" s="11">
        <f t="shared" si="4"/>
        <v>2.9711603808372757</v>
      </c>
      <c r="K15" s="16">
        <v>1157.3399999999999</v>
      </c>
      <c r="L15" s="12">
        <f t="shared" si="5"/>
        <v>2314.6799999999998</v>
      </c>
    </row>
    <row r="16" spans="1:12" ht="38.25" x14ac:dyDescent="0.2">
      <c r="A16" s="8" t="s">
        <v>81</v>
      </c>
      <c r="B16" s="7" t="s">
        <v>82</v>
      </c>
      <c r="C16" s="9" t="s">
        <v>27</v>
      </c>
      <c r="D16" s="19">
        <v>55</v>
      </c>
      <c r="E16" s="10">
        <v>90.96</v>
      </c>
      <c r="F16" s="10">
        <v>93</v>
      </c>
      <c r="G16" s="10">
        <v>90</v>
      </c>
      <c r="H16" s="10">
        <v>91</v>
      </c>
      <c r="I16" s="11">
        <f t="shared" si="3"/>
        <v>1.5275252316519468</v>
      </c>
      <c r="J16" s="11">
        <f t="shared" si="4"/>
        <v>1.6724728813707446</v>
      </c>
      <c r="K16" s="16">
        <v>90</v>
      </c>
      <c r="L16" s="12">
        <f t="shared" si="5"/>
        <v>4950</v>
      </c>
    </row>
    <row r="17" spans="1:12" ht="38.25" x14ac:dyDescent="0.2">
      <c r="A17" s="8" t="s">
        <v>83</v>
      </c>
      <c r="B17" s="7" t="s">
        <v>84</v>
      </c>
      <c r="C17" s="9" t="s">
        <v>27</v>
      </c>
      <c r="D17" s="19">
        <v>40</v>
      </c>
      <c r="E17" s="10">
        <v>88.73</v>
      </c>
      <c r="F17" s="10">
        <v>91</v>
      </c>
      <c r="G17" s="10">
        <v>88</v>
      </c>
      <c r="H17" s="10">
        <v>91</v>
      </c>
      <c r="I17" s="11">
        <f t="shared" si="3"/>
        <v>1.7320508075688772</v>
      </c>
      <c r="J17" s="11">
        <f t="shared" si="4"/>
        <v>1.9245008972987525</v>
      </c>
      <c r="K17" s="16">
        <v>88</v>
      </c>
      <c r="L17" s="12">
        <f t="shared" si="5"/>
        <v>3520</v>
      </c>
    </row>
    <row r="18" spans="1:12" ht="38.25" x14ac:dyDescent="0.2">
      <c r="A18" s="8" t="s">
        <v>59</v>
      </c>
      <c r="B18" s="7" t="s">
        <v>44</v>
      </c>
      <c r="C18" s="9" t="s">
        <v>27</v>
      </c>
      <c r="D18" s="14">
        <v>25</v>
      </c>
      <c r="E18" s="15">
        <v>125.38</v>
      </c>
      <c r="F18" s="10">
        <v>126</v>
      </c>
      <c r="G18" s="10">
        <v>125</v>
      </c>
      <c r="H18" s="10">
        <v>128</v>
      </c>
      <c r="I18" s="11">
        <f>STDEV(F18,G18,H18)</f>
        <v>1.5275252316519468</v>
      </c>
      <c r="J18" s="11">
        <f>I18/AVERAGE(F18,G18,H18)*100</f>
        <v>1.209122874658533</v>
      </c>
      <c r="K18" s="16">
        <v>125</v>
      </c>
      <c r="L18" s="12">
        <f>D18*K18</f>
        <v>3125</v>
      </c>
    </row>
    <row r="19" spans="1:12" ht="38.25" x14ac:dyDescent="0.2">
      <c r="A19" s="8" t="s">
        <v>65</v>
      </c>
      <c r="B19" s="7" t="s">
        <v>50</v>
      </c>
      <c r="C19" s="9" t="s">
        <v>27</v>
      </c>
      <c r="D19" s="14">
        <v>10</v>
      </c>
      <c r="E19" s="15">
        <v>400.46</v>
      </c>
      <c r="F19" s="10">
        <v>403</v>
      </c>
      <c r="G19" s="10">
        <v>400</v>
      </c>
      <c r="H19" s="10">
        <v>399</v>
      </c>
      <c r="I19" s="11">
        <f>STDEV(F19,G19,H19)</f>
        <v>2.0816659994661326</v>
      </c>
      <c r="J19" s="11">
        <f>I19/AVERAGE(F19,G19,H19)*100</f>
        <v>0.51955058222948403</v>
      </c>
      <c r="K19" s="16">
        <v>400</v>
      </c>
      <c r="L19" s="12">
        <f>D19*K19</f>
        <v>4000</v>
      </c>
    </row>
    <row r="20" spans="1:12" ht="38.25" x14ac:dyDescent="0.2">
      <c r="A20" s="8" t="s">
        <v>85</v>
      </c>
      <c r="B20" s="7" t="s">
        <v>86</v>
      </c>
      <c r="C20" s="9" t="s">
        <v>27</v>
      </c>
      <c r="D20" s="19">
        <v>15</v>
      </c>
      <c r="E20" s="10">
        <v>329.28</v>
      </c>
      <c r="F20" s="10">
        <v>333</v>
      </c>
      <c r="G20" s="10">
        <v>329</v>
      </c>
      <c r="H20" s="10">
        <v>335</v>
      </c>
      <c r="I20" s="11">
        <f t="shared" ref="I20:I27" si="6">STDEV(F20,G20,H20)</f>
        <v>3.0550504633038931</v>
      </c>
      <c r="J20" s="11">
        <f t="shared" ref="J20:J27" si="7">I20/AVERAGE(F20,G20,H20)*100</f>
        <v>0.91927295786476226</v>
      </c>
      <c r="K20" s="16">
        <v>329</v>
      </c>
      <c r="L20" s="12">
        <f t="shared" ref="L20:L27" si="8">D20*K20</f>
        <v>4935</v>
      </c>
    </row>
    <row r="21" spans="1:12" ht="38.25" x14ac:dyDescent="0.2">
      <c r="A21" s="8" t="s">
        <v>26</v>
      </c>
      <c r="B21" s="7" t="s">
        <v>17</v>
      </c>
      <c r="C21" s="9" t="s">
        <v>27</v>
      </c>
      <c r="D21" s="19">
        <v>30</v>
      </c>
      <c r="E21" s="10">
        <v>143.86000000000001</v>
      </c>
      <c r="F21" s="10">
        <v>146</v>
      </c>
      <c r="G21" s="10">
        <v>143</v>
      </c>
      <c r="H21" s="10">
        <v>145</v>
      </c>
      <c r="I21" s="11">
        <f t="shared" si="6"/>
        <v>1.5275252316519468</v>
      </c>
      <c r="J21" s="11">
        <f t="shared" si="7"/>
        <v>1.0558930172709309</v>
      </c>
      <c r="K21" s="16">
        <v>143</v>
      </c>
      <c r="L21" s="12">
        <f t="shared" si="8"/>
        <v>4290</v>
      </c>
    </row>
    <row r="22" spans="1:12" ht="38.25" x14ac:dyDescent="0.2">
      <c r="A22" s="8" t="s">
        <v>58</v>
      </c>
      <c r="B22" s="7" t="s">
        <v>87</v>
      </c>
      <c r="C22" s="9" t="s">
        <v>27</v>
      </c>
      <c r="D22" s="19">
        <v>5</v>
      </c>
      <c r="E22" s="10">
        <v>689.4</v>
      </c>
      <c r="F22" s="10">
        <v>690</v>
      </c>
      <c r="G22" s="10">
        <v>689</v>
      </c>
      <c r="H22" s="10">
        <v>690</v>
      </c>
      <c r="I22" s="11">
        <f t="shared" si="6"/>
        <v>0.57735026918962573</v>
      </c>
      <c r="J22" s="11">
        <f t="shared" si="7"/>
        <v>8.3714393792599193E-2</v>
      </c>
      <c r="K22" s="16">
        <v>689</v>
      </c>
      <c r="L22" s="12">
        <f t="shared" si="8"/>
        <v>3445</v>
      </c>
    </row>
    <row r="23" spans="1:12" ht="38.25" x14ac:dyDescent="0.2">
      <c r="A23" s="8" t="s">
        <v>88</v>
      </c>
      <c r="B23" s="7" t="s">
        <v>89</v>
      </c>
      <c r="C23" s="9" t="s">
        <v>27</v>
      </c>
      <c r="D23" s="19">
        <v>12</v>
      </c>
      <c r="E23" s="10">
        <v>39.79</v>
      </c>
      <c r="F23" s="10">
        <v>40</v>
      </c>
      <c r="G23" s="10">
        <v>39</v>
      </c>
      <c r="H23" s="10">
        <v>39</v>
      </c>
      <c r="I23" s="11">
        <f t="shared" si="6"/>
        <v>0.57735026918962584</v>
      </c>
      <c r="J23" s="11">
        <f t="shared" si="7"/>
        <v>1.4678396674312522</v>
      </c>
      <c r="K23" s="16">
        <v>39</v>
      </c>
      <c r="L23" s="12">
        <f t="shared" si="8"/>
        <v>468</v>
      </c>
    </row>
    <row r="24" spans="1:12" ht="38.25" x14ac:dyDescent="0.2">
      <c r="A24" s="8" t="s">
        <v>61</v>
      </c>
      <c r="B24" s="7" t="s">
        <v>46</v>
      </c>
      <c r="C24" s="9" t="s">
        <v>27</v>
      </c>
      <c r="D24" s="14">
        <v>45</v>
      </c>
      <c r="E24" s="15">
        <v>47.28</v>
      </c>
      <c r="F24" s="10">
        <v>47</v>
      </c>
      <c r="G24" s="10">
        <v>47</v>
      </c>
      <c r="H24" s="10">
        <v>48</v>
      </c>
      <c r="I24" s="11">
        <f t="shared" si="6"/>
        <v>0.57735026918962584</v>
      </c>
      <c r="J24" s="11">
        <f t="shared" si="7"/>
        <v>1.2197540898372377</v>
      </c>
      <c r="K24" s="16">
        <v>47</v>
      </c>
      <c r="L24" s="12">
        <f t="shared" si="8"/>
        <v>2115</v>
      </c>
    </row>
    <row r="25" spans="1:12" ht="38.25" x14ac:dyDescent="0.2">
      <c r="A25" s="8" t="s">
        <v>90</v>
      </c>
      <c r="B25" s="7" t="s">
        <v>91</v>
      </c>
      <c r="C25" s="9" t="s">
        <v>27</v>
      </c>
      <c r="D25" s="19">
        <v>140</v>
      </c>
      <c r="E25" s="10">
        <v>50.38</v>
      </c>
      <c r="F25" s="10">
        <v>52</v>
      </c>
      <c r="G25" s="10">
        <v>50</v>
      </c>
      <c r="H25" s="10">
        <v>53</v>
      </c>
      <c r="I25" s="11">
        <f t="shared" si="6"/>
        <v>1.5275252316519465</v>
      </c>
      <c r="J25" s="11">
        <f t="shared" si="7"/>
        <v>2.9565004483586064</v>
      </c>
      <c r="K25" s="16">
        <v>50</v>
      </c>
      <c r="L25" s="12">
        <f t="shared" si="8"/>
        <v>7000</v>
      </c>
    </row>
    <row r="26" spans="1:12" ht="38.25" x14ac:dyDescent="0.2">
      <c r="A26" s="8" t="s">
        <v>92</v>
      </c>
      <c r="B26" s="7" t="s">
        <v>93</v>
      </c>
      <c r="C26" s="9" t="s">
        <v>27</v>
      </c>
      <c r="D26" s="19">
        <v>25</v>
      </c>
      <c r="E26" s="10">
        <v>37.78</v>
      </c>
      <c r="F26" s="10">
        <v>39</v>
      </c>
      <c r="G26" s="10">
        <v>37</v>
      </c>
      <c r="H26" s="10">
        <v>37</v>
      </c>
      <c r="I26" s="11">
        <f t="shared" si="6"/>
        <v>1.1547005383792517</v>
      </c>
      <c r="J26" s="11">
        <f t="shared" si="7"/>
        <v>3.0655766505643851</v>
      </c>
      <c r="K26" s="16">
        <v>37</v>
      </c>
      <c r="L26" s="12">
        <f t="shared" si="8"/>
        <v>925</v>
      </c>
    </row>
    <row r="27" spans="1:12" ht="38.25" x14ac:dyDescent="0.2">
      <c r="A27" s="20" t="s">
        <v>94</v>
      </c>
      <c r="B27" s="7" t="s">
        <v>95</v>
      </c>
      <c r="C27" s="9" t="s">
        <v>27</v>
      </c>
      <c r="D27" s="19">
        <v>15</v>
      </c>
      <c r="E27" s="10">
        <v>1169.9000000000001</v>
      </c>
      <c r="F27" s="10">
        <v>1170</v>
      </c>
      <c r="G27" s="10">
        <v>1169</v>
      </c>
      <c r="H27" s="10">
        <v>1165</v>
      </c>
      <c r="I27" s="11">
        <f t="shared" si="6"/>
        <v>2.6457513110645907</v>
      </c>
      <c r="J27" s="11">
        <f t="shared" si="7"/>
        <v>0.22651980402950264</v>
      </c>
      <c r="K27" s="16">
        <v>1169</v>
      </c>
      <c r="L27" s="12">
        <f t="shared" si="8"/>
        <v>17535</v>
      </c>
    </row>
    <row r="28" spans="1:12" ht="38.25" x14ac:dyDescent="0.2">
      <c r="A28" s="8" t="s">
        <v>56</v>
      </c>
      <c r="B28" s="7" t="s">
        <v>42</v>
      </c>
      <c r="C28" s="9" t="s">
        <v>27</v>
      </c>
      <c r="D28" s="14">
        <v>5</v>
      </c>
      <c r="E28" s="15">
        <v>689.4</v>
      </c>
      <c r="F28" s="10">
        <v>690</v>
      </c>
      <c r="G28" s="10">
        <v>689</v>
      </c>
      <c r="H28" s="10">
        <v>695</v>
      </c>
      <c r="I28" s="11">
        <f>STDEV(F28,G28,H28)</f>
        <v>3.214550253664318</v>
      </c>
      <c r="J28" s="11">
        <f>I28/AVERAGE(F28,G28,H28)*100</f>
        <v>0.46497833948857059</v>
      </c>
      <c r="K28" s="16">
        <v>689</v>
      </c>
      <c r="L28" s="12">
        <f>D28*K28</f>
        <v>3445</v>
      </c>
    </row>
    <row r="29" spans="1:12" ht="38.25" x14ac:dyDescent="0.2">
      <c r="A29" s="8" t="s">
        <v>96</v>
      </c>
      <c r="B29" s="7" t="s">
        <v>97</v>
      </c>
      <c r="C29" s="9" t="s">
        <v>98</v>
      </c>
      <c r="D29" s="19">
        <v>13</v>
      </c>
      <c r="E29" s="10">
        <v>169.97</v>
      </c>
      <c r="F29" s="10">
        <v>171</v>
      </c>
      <c r="G29" s="10">
        <v>169</v>
      </c>
      <c r="H29" s="10">
        <v>170</v>
      </c>
      <c r="I29" s="11">
        <f t="shared" ref="I29:I31" si="9">STDEV(F29,G29,H29)</f>
        <v>1</v>
      </c>
      <c r="J29" s="11">
        <f t="shared" ref="J29:J31" si="10">I29/AVERAGE(F29,G29,H29)*100</f>
        <v>0.58823529411764708</v>
      </c>
      <c r="K29" s="16">
        <v>169</v>
      </c>
      <c r="L29" s="12">
        <f t="shared" ref="L29:L31" si="11">D29*K29</f>
        <v>2197</v>
      </c>
    </row>
    <row r="30" spans="1:12" ht="38.25" x14ac:dyDescent="0.2">
      <c r="A30" s="8" t="s">
        <v>63</v>
      </c>
      <c r="B30" s="7" t="s">
        <v>48</v>
      </c>
      <c r="C30" s="9" t="s">
        <v>27</v>
      </c>
      <c r="D30" s="19">
        <v>27</v>
      </c>
      <c r="E30" s="10">
        <v>292.25</v>
      </c>
      <c r="F30" s="10">
        <v>293</v>
      </c>
      <c r="G30" s="10">
        <v>292</v>
      </c>
      <c r="H30" s="10">
        <v>295</v>
      </c>
      <c r="I30" s="11">
        <f t="shared" si="9"/>
        <v>1.5275252316519465</v>
      </c>
      <c r="J30" s="11">
        <f t="shared" si="10"/>
        <v>0.52074723806316359</v>
      </c>
      <c r="K30" s="16">
        <v>292</v>
      </c>
      <c r="L30" s="12">
        <f t="shared" si="11"/>
        <v>7884</v>
      </c>
    </row>
    <row r="31" spans="1:12" ht="38.25" x14ac:dyDescent="0.2">
      <c r="A31" s="8" t="s">
        <v>99</v>
      </c>
      <c r="B31" s="7" t="s">
        <v>100</v>
      </c>
      <c r="C31" s="9" t="s">
        <v>27</v>
      </c>
      <c r="D31" s="19">
        <v>45</v>
      </c>
      <c r="E31" s="10">
        <v>33.1</v>
      </c>
      <c r="F31" s="10">
        <v>33</v>
      </c>
      <c r="G31" s="10">
        <v>33</v>
      </c>
      <c r="H31" s="10">
        <v>35</v>
      </c>
      <c r="I31" s="11">
        <f t="shared" si="9"/>
        <v>1.1547005383792517</v>
      </c>
      <c r="J31" s="11">
        <f t="shared" si="10"/>
        <v>3.4298035793443122</v>
      </c>
      <c r="K31" s="16">
        <v>33</v>
      </c>
      <c r="L31" s="12">
        <f t="shared" si="11"/>
        <v>1485</v>
      </c>
    </row>
    <row r="32" spans="1:12" ht="38.25" x14ac:dyDescent="0.2">
      <c r="A32" s="8" t="s">
        <v>57</v>
      </c>
      <c r="B32" s="7" t="s">
        <v>43</v>
      </c>
      <c r="C32" s="9" t="s">
        <v>27</v>
      </c>
      <c r="D32" s="14">
        <v>5</v>
      </c>
      <c r="E32" s="15">
        <v>689.4</v>
      </c>
      <c r="F32" s="10">
        <v>690</v>
      </c>
      <c r="G32" s="10">
        <v>689</v>
      </c>
      <c r="H32" s="10">
        <v>695</v>
      </c>
      <c r="I32" s="11">
        <f>STDEV(F32,G32,H32)</f>
        <v>3.214550253664318</v>
      </c>
      <c r="J32" s="11">
        <f>I32/AVERAGE(F32,G32,H32)*100</f>
        <v>0.46497833948857059</v>
      </c>
      <c r="K32" s="16">
        <v>689</v>
      </c>
      <c r="L32" s="12">
        <f>D32*K32</f>
        <v>3445</v>
      </c>
    </row>
    <row r="33" spans="1:12" ht="38.25" x14ac:dyDescent="0.2">
      <c r="A33" s="8" t="s">
        <v>64</v>
      </c>
      <c r="B33" s="7" t="s">
        <v>49</v>
      </c>
      <c r="C33" s="9" t="s">
        <v>27</v>
      </c>
      <c r="D33" s="19">
        <v>1</v>
      </c>
      <c r="E33" s="15">
        <v>2271.4899999999998</v>
      </c>
      <c r="F33" s="10">
        <v>2275</v>
      </c>
      <c r="G33" s="10">
        <v>2271</v>
      </c>
      <c r="H33" s="10">
        <v>2280</v>
      </c>
      <c r="I33" s="11">
        <f t="shared" ref="I33:I39" si="12">STDEV(F33,G33,H33)</f>
        <v>4.5092497528228943</v>
      </c>
      <c r="J33" s="11">
        <f t="shared" ref="J33:J37" si="13">I33/AVERAGE(F33,G33,H33)*100</f>
        <v>0.19817974301887903</v>
      </c>
      <c r="K33" s="21">
        <v>2271</v>
      </c>
      <c r="L33" s="12">
        <f t="shared" ref="L33:L37" si="14">D33*K33</f>
        <v>2271</v>
      </c>
    </row>
    <row r="34" spans="1:12" ht="38.25" x14ac:dyDescent="0.2">
      <c r="A34" s="8" t="s">
        <v>62</v>
      </c>
      <c r="B34" s="7" t="s">
        <v>47</v>
      </c>
      <c r="C34" s="9" t="s">
        <v>27</v>
      </c>
      <c r="D34" s="19">
        <v>3</v>
      </c>
      <c r="E34" s="10">
        <v>304.68</v>
      </c>
      <c r="F34" s="10">
        <v>310</v>
      </c>
      <c r="G34" s="10">
        <v>304</v>
      </c>
      <c r="H34" s="10">
        <v>315</v>
      </c>
      <c r="I34" s="11">
        <f t="shared" si="12"/>
        <v>5.5075705472861021</v>
      </c>
      <c r="J34" s="11">
        <f t="shared" si="13"/>
        <v>1.7785480777027241</v>
      </c>
      <c r="K34" s="16">
        <v>304</v>
      </c>
      <c r="L34" s="12">
        <f t="shared" si="14"/>
        <v>912</v>
      </c>
    </row>
    <row r="35" spans="1:12" ht="38.25" x14ac:dyDescent="0.2">
      <c r="A35" s="8" t="s">
        <v>101</v>
      </c>
      <c r="B35" s="7" t="s">
        <v>102</v>
      </c>
      <c r="C35" s="9" t="s">
        <v>27</v>
      </c>
      <c r="D35" s="19">
        <v>4</v>
      </c>
      <c r="E35" s="15"/>
      <c r="F35" s="10">
        <v>595</v>
      </c>
      <c r="G35" s="10">
        <v>592</v>
      </c>
      <c r="H35" s="10">
        <v>590</v>
      </c>
      <c r="I35" s="11">
        <f t="shared" si="12"/>
        <v>2.5166114784235836</v>
      </c>
      <c r="J35" s="11">
        <f t="shared" si="13"/>
        <v>0.42486406501242269</v>
      </c>
      <c r="K35" s="16">
        <v>592</v>
      </c>
      <c r="L35" s="12">
        <f t="shared" si="14"/>
        <v>2368</v>
      </c>
    </row>
    <row r="36" spans="1:12" ht="38.25" x14ac:dyDescent="0.2">
      <c r="A36" s="8" t="s">
        <v>103</v>
      </c>
      <c r="B36" s="7" t="s">
        <v>104</v>
      </c>
      <c r="C36" s="9" t="s">
        <v>98</v>
      </c>
      <c r="D36" s="19">
        <v>50</v>
      </c>
      <c r="E36" s="10">
        <v>133.04</v>
      </c>
      <c r="F36" s="10">
        <v>134</v>
      </c>
      <c r="G36" s="10">
        <v>136</v>
      </c>
      <c r="H36" s="10">
        <v>130</v>
      </c>
      <c r="I36" s="11">
        <f t="shared" si="12"/>
        <v>3.0550504633038935</v>
      </c>
      <c r="J36" s="11">
        <f t="shared" si="13"/>
        <v>2.2912878474779199</v>
      </c>
      <c r="K36" s="16">
        <v>136</v>
      </c>
      <c r="L36" s="12">
        <f t="shared" si="14"/>
        <v>6800</v>
      </c>
    </row>
    <row r="37" spans="1:12" ht="38.25" x14ac:dyDescent="0.2">
      <c r="A37" s="8" t="s">
        <v>105</v>
      </c>
      <c r="B37" s="7" t="s">
        <v>106</v>
      </c>
      <c r="C37" s="9" t="s">
        <v>27</v>
      </c>
      <c r="D37" s="19">
        <v>1</v>
      </c>
      <c r="E37" s="10">
        <v>740.16</v>
      </c>
      <c r="F37" s="10">
        <v>745</v>
      </c>
      <c r="G37" s="10">
        <v>740</v>
      </c>
      <c r="H37" s="10">
        <v>700</v>
      </c>
      <c r="I37" s="11">
        <f t="shared" si="12"/>
        <v>24.664414311581236</v>
      </c>
      <c r="J37" s="11">
        <f t="shared" si="13"/>
        <v>3.3864184409493689</v>
      </c>
      <c r="K37" s="16">
        <v>740</v>
      </c>
      <c r="L37" s="12">
        <f t="shared" si="14"/>
        <v>740</v>
      </c>
    </row>
    <row r="38" spans="1:12" ht="38.25" x14ac:dyDescent="0.2">
      <c r="A38" s="8" t="s">
        <v>23</v>
      </c>
      <c r="B38" s="7" t="s">
        <v>32</v>
      </c>
      <c r="C38" s="9" t="s">
        <v>28</v>
      </c>
      <c r="D38" s="14">
        <v>360</v>
      </c>
      <c r="E38" s="15">
        <v>10.315</v>
      </c>
      <c r="F38" s="10">
        <v>11</v>
      </c>
      <c r="G38" s="10">
        <v>10</v>
      </c>
      <c r="H38" s="10">
        <v>11.5</v>
      </c>
      <c r="I38" s="11">
        <f t="shared" si="12"/>
        <v>0.76376261582597327</v>
      </c>
      <c r="J38" s="11">
        <f>I38/AVERAGE(F38,G38,H38)*100</f>
        <v>7.0501164537782142</v>
      </c>
      <c r="K38" s="16">
        <v>10</v>
      </c>
      <c r="L38" s="12">
        <f>D38*K38</f>
        <v>3600</v>
      </c>
    </row>
    <row r="39" spans="1:12" ht="51" x14ac:dyDescent="0.2">
      <c r="A39" s="8" t="s">
        <v>107</v>
      </c>
      <c r="B39" s="7" t="s">
        <v>108</v>
      </c>
      <c r="C39" s="9" t="s">
        <v>27</v>
      </c>
      <c r="D39" s="19">
        <v>27</v>
      </c>
      <c r="E39" s="10">
        <v>231.48</v>
      </c>
      <c r="F39" s="10">
        <v>232</v>
      </c>
      <c r="G39" s="10">
        <v>231</v>
      </c>
      <c r="H39" s="10">
        <v>239</v>
      </c>
      <c r="I39" s="11">
        <f t="shared" si="12"/>
        <v>4.358898943540674</v>
      </c>
      <c r="J39" s="11">
        <f t="shared" ref="J39" si="15">I39/AVERAGE(F39,G39,H39)*100</f>
        <v>1.8627773262994336</v>
      </c>
      <c r="K39" s="16">
        <v>231</v>
      </c>
      <c r="L39" s="12">
        <f t="shared" ref="L39" si="16">D39*K39</f>
        <v>6237</v>
      </c>
    </row>
    <row r="40" spans="1:12" ht="38.25" x14ac:dyDescent="0.2">
      <c r="A40" s="8" t="s">
        <v>25</v>
      </c>
      <c r="B40" s="7" t="s">
        <v>18</v>
      </c>
      <c r="C40" s="9" t="s">
        <v>27</v>
      </c>
      <c r="D40" s="14">
        <v>15</v>
      </c>
      <c r="E40" s="15">
        <v>119.64</v>
      </c>
      <c r="F40" s="10">
        <v>121</v>
      </c>
      <c r="G40" s="10">
        <v>119</v>
      </c>
      <c r="H40" s="10">
        <v>126</v>
      </c>
      <c r="I40" s="11">
        <f t="shared" ref="I40:I60" si="17">STDEV(F40,G40,H40)</f>
        <v>3.6055512754639891</v>
      </c>
      <c r="J40" s="11">
        <f t="shared" ref="J40:J60" si="18">I40/AVERAGE(F40,G40,H40)*100</f>
        <v>2.9553698979213028</v>
      </c>
      <c r="K40" s="16">
        <v>119</v>
      </c>
      <c r="L40" s="12">
        <f t="shared" ref="L40:L60" si="19">D40*K40</f>
        <v>1785</v>
      </c>
    </row>
    <row r="41" spans="1:12" ht="38.25" x14ac:dyDescent="0.2">
      <c r="A41" s="8" t="s">
        <v>22</v>
      </c>
      <c r="B41" s="7" t="s">
        <v>30</v>
      </c>
      <c r="C41" s="9" t="s">
        <v>27</v>
      </c>
      <c r="D41" s="14">
        <v>15</v>
      </c>
      <c r="E41" s="15">
        <v>121.83</v>
      </c>
      <c r="F41" s="10">
        <v>122</v>
      </c>
      <c r="G41" s="10">
        <v>121</v>
      </c>
      <c r="H41" s="10">
        <v>120</v>
      </c>
      <c r="I41" s="11">
        <f t="shared" si="17"/>
        <v>1</v>
      </c>
      <c r="J41" s="11">
        <f t="shared" si="18"/>
        <v>0.82644628099173556</v>
      </c>
      <c r="K41" s="16">
        <v>121</v>
      </c>
      <c r="L41" s="12">
        <f t="shared" si="19"/>
        <v>1815</v>
      </c>
    </row>
    <row r="42" spans="1:12" x14ac:dyDescent="0.2">
      <c r="A42" s="8" t="s">
        <v>110</v>
      </c>
      <c r="B42" s="7" t="s">
        <v>109</v>
      </c>
      <c r="C42" s="9" t="s">
        <v>27</v>
      </c>
      <c r="D42" s="19">
        <v>1</v>
      </c>
      <c r="E42" s="15">
        <v>895.92</v>
      </c>
      <c r="F42" s="10">
        <v>980</v>
      </c>
      <c r="G42" s="10">
        <v>956</v>
      </c>
      <c r="H42" s="10">
        <v>909</v>
      </c>
      <c r="I42" s="11">
        <f t="shared" si="17"/>
        <v>36.115555282084941</v>
      </c>
      <c r="J42" s="11">
        <f t="shared" si="18"/>
        <v>3.8083186589193256</v>
      </c>
      <c r="K42" s="16">
        <v>895.92</v>
      </c>
      <c r="L42" s="12">
        <f t="shared" si="19"/>
        <v>895.92</v>
      </c>
    </row>
    <row r="43" spans="1:12" ht="38.25" x14ac:dyDescent="0.2">
      <c r="A43" s="8" t="s">
        <v>111</v>
      </c>
      <c r="B43" s="7" t="s">
        <v>112</v>
      </c>
      <c r="C43" s="9" t="s">
        <v>27</v>
      </c>
      <c r="D43" s="19">
        <v>42</v>
      </c>
      <c r="E43" s="10">
        <v>708.85</v>
      </c>
      <c r="F43" s="10">
        <v>710</v>
      </c>
      <c r="G43" s="10">
        <v>708</v>
      </c>
      <c r="H43" s="10">
        <v>715</v>
      </c>
      <c r="I43" s="11">
        <f t="shared" si="17"/>
        <v>3.6055512754639891</v>
      </c>
      <c r="J43" s="11">
        <f t="shared" si="18"/>
        <v>0.50710988403150337</v>
      </c>
      <c r="K43" s="16">
        <v>708</v>
      </c>
      <c r="L43" s="12">
        <f t="shared" si="19"/>
        <v>29736</v>
      </c>
    </row>
    <row r="44" spans="1:12" ht="38.25" x14ac:dyDescent="0.2">
      <c r="A44" s="8" t="s">
        <v>113</v>
      </c>
      <c r="B44" s="7" t="s">
        <v>114</v>
      </c>
      <c r="C44" s="9" t="s">
        <v>27</v>
      </c>
      <c r="D44" s="19">
        <v>19</v>
      </c>
      <c r="E44" s="10">
        <v>57.8</v>
      </c>
      <c r="F44" s="10">
        <v>59</v>
      </c>
      <c r="G44" s="10">
        <v>57</v>
      </c>
      <c r="H44" s="10">
        <v>62</v>
      </c>
      <c r="I44" s="11">
        <f t="shared" si="17"/>
        <v>2.5166114784235831</v>
      </c>
      <c r="J44" s="11">
        <f t="shared" si="18"/>
        <v>4.241480019815028</v>
      </c>
      <c r="K44" s="16">
        <v>57</v>
      </c>
      <c r="L44" s="12">
        <f t="shared" si="19"/>
        <v>1083</v>
      </c>
    </row>
    <row r="45" spans="1:12" ht="38.25" x14ac:dyDescent="0.2">
      <c r="A45" s="8" t="s">
        <v>115</v>
      </c>
      <c r="B45" s="7" t="s">
        <v>116</v>
      </c>
      <c r="C45" s="9" t="s">
        <v>27</v>
      </c>
      <c r="D45" s="19">
        <v>2</v>
      </c>
      <c r="E45" s="10">
        <v>1002.97</v>
      </c>
      <c r="F45" s="10">
        <v>1000</v>
      </c>
      <c r="G45" s="10">
        <v>1002</v>
      </c>
      <c r="H45" s="10">
        <v>999</v>
      </c>
      <c r="I45" s="11">
        <f t="shared" si="17"/>
        <v>1.5275252316519468</v>
      </c>
      <c r="J45" s="11">
        <f t="shared" si="18"/>
        <v>0.15270162262431991</v>
      </c>
      <c r="K45" s="16">
        <v>1002</v>
      </c>
      <c r="L45" s="12">
        <f t="shared" si="19"/>
        <v>2004</v>
      </c>
    </row>
    <row r="46" spans="1:12" ht="38.25" x14ac:dyDescent="0.2">
      <c r="A46" s="8" t="s">
        <v>117</v>
      </c>
      <c r="B46" s="7" t="s">
        <v>118</v>
      </c>
      <c r="C46" s="9" t="s">
        <v>98</v>
      </c>
      <c r="D46" s="19">
        <v>68</v>
      </c>
      <c r="E46" s="10">
        <v>89.93</v>
      </c>
      <c r="F46" s="10">
        <v>90</v>
      </c>
      <c r="G46" s="10">
        <v>89</v>
      </c>
      <c r="H46" s="10">
        <v>88</v>
      </c>
      <c r="I46" s="11">
        <f t="shared" si="17"/>
        <v>1</v>
      </c>
      <c r="J46" s="11">
        <f t="shared" si="18"/>
        <v>1.1235955056179776</v>
      </c>
      <c r="K46" s="16">
        <v>89</v>
      </c>
      <c r="L46" s="12">
        <f t="shared" si="19"/>
        <v>6052</v>
      </c>
    </row>
    <row r="47" spans="1:12" ht="38.25" x14ac:dyDescent="0.2">
      <c r="A47" s="8" t="s">
        <v>119</v>
      </c>
      <c r="B47" s="7" t="s">
        <v>120</v>
      </c>
      <c r="C47" s="9" t="s">
        <v>27</v>
      </c>
      <c r="D47" s="19">
        <v>1</v>
      </c>
      <c r="E47" s="10">
        <v>316.94</v>
      </c>
      <c r="F47" s="10">
        <v>320</v>
      </c>
      <c r="G47" s="10">
        <v>316</v>
      </c>
      <c r="H47" s="10">
        <v>315</v>
      </c>
      <c r="I47" s="11">
        <f t="shared" si="17"/>
        <v>2.6457513110645907</v>
      </c>
      <c r="J47" s="11">
        <f t="shared" si="18"/>
        <v>0.83462186468914523</v>
      </c>
      <c r="K47" s="16">
        <v>316</v>
      </c>
      <c r="L47" s="12">
        <f t="shared" si="19"/>
        <v>316</v>
      </c>
    </row>
    <row r="48" spans="1:12" ht="38.25" x14ac:dyDescent="0.2">
      <c r="A48" s="8" t="s">
        <v>121</v>
      </c>
      <c r="B48" s="7" t="s">
        <v>122</v>
      </c>
      <c r="C48" s="9" t="s">
        <v>27</v>
      </c>
      <c r="D48" s="19">
        <v>1</v>
      </c>
      <c r="E48" s="10">
        <v>740.16</v>
      </c>
      <c r="F48" s="10">
        <v>745</v>
      </c>
      <c r="G48" s="10">
        <v>740</v>
      </c>
      <c r="H48" s="10">
        <v>740</v>
      </c>
      <c r="I48" s="11">
        <f t="shared" si="17"/>
        <v>2.8867513459481287</v>
      </c>
      <c r="J48" s="11">
        <f t="shared" si="18"/>
        <v>0.38922490057727582</v>
      </c>
      <c r="K48" s="16">
        <v>740</v>
      </c>
      <c r="L48" s="12">
        <f t="shared" si="19"/>
        <v>740</v>
      </c>
    </row>
    <row r="49" spans="1:12" x14ac:dyDescent="0.2">
      <c r="A49" s="8" t="s">
        <v>60</v>
      </c>
      <c r="B49" s="7" t="s">
        <v>45</v>
      </c>
      <c r="C49" s="9" t="s">
        <v>27</v>
      </c>
      <c r="D49" s="14">
        <v>4</v>
      </c>
      <c r="E49" s="15"/>
      <c r="F49" s="10">
        <v>1160</v>
      </c>
      <c r="G49" s="10">
        <v>1153</v>
      </c>
      <c r="H49" s="10">
        <v>1115</v>
      </c>
      <c r="I49" s="11">
        <f t="shared" si="17"/>
        <v>24.214320831552005</v>
      </c>
      <c r="J49" s="11">
        <f t="shared" si="18"/>
        <v>2.1191062571369899</v>
      </c>
      <c r="K49" s="16">
        <v>1153</v>
      </c>
      <c r="L49" s="12">
        <f t="shared" si="19"/>
        <v>4612</v>
      </c>
    </row>
    <row r="50" spans="1:12" ht="38.25" x14ac:dyDescent="0.2">
      <c r="A50" s="8" t="s">
        <v>123</v>
      </c>
      <c r="B50" s="7" t="s">
        <v>124</v>
      </c>
      <c r="C50" s="9" t="s">
        <v>27</v>
      </c>
      <c r="D50" s="19">
        <v>12</v>
      </c>
      <c r="E50" s="10">
        <v>79.489999999999995</v>
      </c>
      <c r="F50" s="10">
        <v>80</v>
      </c>
      <c r="G50" s="10">
        <v>79</v>
      </c>
      <c r="H50" s="10">
        <v>86</v>
      </c>
      <c r="I50" s="11">
        <f t="shared" si="17"/>
        <v>3.7859388972001824</v>
      </c>
      <c r="J50" s="11">
        <f t="shared" si="18"/>
        <v>4.6358435475920601</v>
      </c>
      <c r="K50" s="16">
        <v>79</v>
      </c>
      <c r="L50" s="12">
        <f t="shared" si="19"/>
        <v>948</v>
      </c>
    </row>
    <row r="51" spans="1:12" ht="38.25" x14ac:dyDescent="0.2">
      <c r="A51" s="8" t="s">
        <v>24</v>
      </c>
      <c r="B51" s="7" t="s">
        <v>31</v>
      </c>
      <c r="C51" s="9" t="s">
        <v>27</v>
      </c>
      <c r="D51" s="19">
        <v>10</v>
      </c>
      <c r="E51" s="10">
        <v>167.54</v>
      </c>
      <c r="F51" s="10">
        <v>170</v>
      </c>
      <c r="G51" s="10">
        <v>167</v>
      </c>
      <c r="H51" s="10">
        <v>173</v>
      </c>
      <c r="I51" s="11">
        <f t="shared" si="17"/>
        <v>3</v>
      </c>
      <c r="J51" s="11">
        <f t="shared" si="18"/>
        <v>1.7647058823529411</v>
      </c>
      <c r="K51" s="16">
        <v>167</v>
      </c>
      <c r="L51" s="12">
        <f t="shared" si="19"/>
        <v>1670</v>
      </c>
    </row>
    <row r="52" spans="1:12" ht="38.25" x14ac:dyDescent="0.2">
      <c r="A52" s="8" t="s">
        <v>125</v>
      </c>
      <c r="B52" s="7" t="s">
        <v>126</v>
      </c>
      <c r="C52" s="9" t="s">
        <v>27</v>
      </c>
      <c r="D52" s="19">
        <v>2</v>
      </c>
      <c r="E52" s="15">
        <v>46.16</v>
      </c>
      <c r="F52" s="15">
        <v>49</v>
      </c>
      <c r="G52" s="15">
        <v>47</v>
      </c>
      <c r="H52" s="10">
        <v>48</v>
      </c>
      <c r="I52" s="11">
        <f t="shared" si="17"/>
        <v>1</v>
      </c>
      <c r="J52" s="11">
        <f t="shared" si="18"/>
        <v>2.083333333333333</v>
      </c>
      <c r="K52" s="21">
        <v>46.16</v>
      </c>
      <c r="L52" s="12">
        <f t="shared" si="19"/>
        <v>92.32</v>
      </c>
    </row>
    <row r="53" spans="1:12" ht="38.25" x14ac:dyDescent="0.2">
      <c r="A53" s="8" t="s">
        <v>127</v>
      </c>
      <c r="B53" s="13" t="s">
        <v>128</v>
      </c>
      <c r="C53" s="9" t="s">
        <v>27</v>
      </c>
      <c r="D53" s="19">
        <v>4</v>
      </c>
      <c r="E53" s="10">
        <v>62.61</v>
      </c>
      <c r="F53" s="10">
        <v>62</v>
      </c>
      <c r="G53" s="10">
        <v>62</v>
      </c>
      <c r="H53" s="10">
        <v>64</v>
      </c>
      <c r="I53" s="11">
        <f t="shared" si="17"/>
        <v>1.1547005383792517</v>
      </c>
      <c r="J53" s="11">
        <f t="shared" si="18"/>
        <v>1.8426072420945505</v>
      </c>
      <c r="K53" s="16">
        <v>62</v>
      </c>
      <c r="L53" s="12">
        <f t="shared" si="19"/>
        <v>248</v>
      </c>
    </row>
    <row r="54" spans="1:12" ht="38.25" x14ac:dyDescent="0.2">
      <c r="A54" s="8" t="s">
        <v>129</v>
      </c>
      <c r="B54" s="13" t="s">
        <v>130</v>
      </c>
      <c r="C54" s="9" t="s">
        <v>27</v>
      </c>
      <c r="D54" s="19">
        <v>8</v>
      </c>
      <c r="E54" s="15"/>
      <c r="F54" s="10">
        <v>49</v>
      </c>
      <c r="G54" s="10">
        <v>47</v>
      </c>
      <c r="H54" s="10">
        <v>47</v>
      </c>
      <c r="I54" s="11">
        <f t="shared" si="17"/>
        <v>1.1547005383792517</v>
      </c>
      <c r="J54" s="11">
        <f t="shared" si="18"/>
        <v>2.4224486819145139</v>
      </c>
      <c r="K54" s="16">
        <v>47</v>
      </c>
      <c r="L54" s="12">
        <f t="shared" si="19"/>
        <v>376</v>
      </c>
    </row>
    <row r="55" spans="1:12" ht="38.25" x14ac:dyDescent="0.2">
      <c r="A55" s="8" t="s">
        <v>131</v>
      </c>
      <c r="B55" s="7" t="s">
        <v>132</v>
      </c>
      <c r="C55" s="9" t="s">
        <v>27</v>
      </c>
      <c r="D55" s="19">
        <v>4</v>
      </c>
      <c r="E55" s="10">
        <v>64.58</v>
      </c>
      <c r="F55" s="10">
        <v>65</v>
      </c>
      <c r="G55" s="10">
        <v>64</v>
      </c>
      <c r="H55" s="10">
        <v>68</v>
      </c>
      <c r="I55" s="11">
        <f t="shared" si="17"/>
        <v>2.0816659994661331</v>
      </c>
      <c r="J55" s="11">
        <f t="shared" si="18"/>
        <v>3.1700497453798979</v>
      </c>
      <c r="K55" s="16">
        <v>64</v>
      </c>
      <c r="L55" s="12">
        <f t="shared" si="19"/>
        <v>256</v>
      </c>
    </row>
    <row r="56" spans="1:12" ht="38.25" x14ac:dyDescent="0.2">
      <c r="A56" s="8" t="s">
        <v>133</v>
      </c>
      <c r="B56" s="7" t="s">
        <v>134</v>
      </c>
      <c r="C56" s="9" t="s">
        <v>27</v>
      </c>
      <c r="D56" s="19">
        <v>4</v>
      </c>
      <c r="E56" s="15">
        <v>109.93</v>
      </c>
      <c r="F56" s="15">
        <v>109</v>
      </c>
      <c r="G56" s="15">
        <v>109</v>
      </c>
      <c r="H56" s="15">
        <v>110</v>
      </c>
      <c r="I56" s="22">
        <f t="shared" si="17"/>
        <v>0.57735026918962573</v>
      </c>
      <c r="J56" s="22">
        <f t="shared" si="18"/>
        <v>0.52806427060026739</v>
      </c>
      <c r="K56" s="21">
        <v>109</v>
      </c>
      <c r="L56" s="12">
        <f t="shared" si="19"/>
        <v>436</v>
      </c>
    </row>
    <row r="57" spans="1:12" ht="38.25" x14ac:dyDescent="0.2">
      <c r="A57" s="8" t="s">
        <v>135</v>
      </c>
      <c r="B57" s="7" t="s">
        <v>136</v>
      </c>
      <c r="C57" s="9" t="s">
        <v>27</v>
      </c>
      <c r="D57" s="19">
        <v>4</v>
      </c>
      <c r="E57" s="10">
        <v>109.93</v>
      </c>
      <c r="F57" s="10">
        <v>110</v>
      </c>
      <c r="G57" s="10">
        <v>109</v>
      </c>
      <c r="H57" s="10">
        <v>110</v>
      </c>
      <c r="I57" s="11">
        <f t="shared" si="17"/>
        <v>0.57735026918962573</v>
      </c>
      <c r="J57" s="11">
        <f t="shared" si="18"/>
        <v>0.52645921202701429</v>
      </c>
      <c r="K57" s="16">
        <v>109</v>
      </c>
      <c r="L57" s="12">
        <f t="shared" si="19"/>
        <v>436</v>
      </c>
    </row>
    <row r="58" spans="1:12" ht="38.25" x14ac:dyDescent="0.2">
      <c r="A58" s="8" t="s">
        <v>137</v>
      </c>
      <c r="B58" s="7" t="s">
        <v>138</v>
      </c>
      <c r="C58" s="9" t="s">
        <v>27</v>
      </c>
      <c r="D58" s="19">
        <v>4</v>
      </c>
      <c r="E58" s="15"/>
      <c r="F58" s="10">
        <v>1300</v>
      </c>
      <c r="G58" s="10">
        <v>1252</v>
      </c>
      <c r="H58" s="10">
        <v>1295</v>
      </c>
      <c r="I58" s="11">
        <f t="shared" si="17"/>
        <v>26.388128644019709</v>
      </c>
      <c r="J58" s="11">
        <f t="shared" si="18"/>
        <v>2.0578213135445576</v>
      </c>
      <c r="K58" s="16">
        <v>1252</v>
      </c>
      <c r="L58" s="12">
        <f t="shared" si="19"/>
        <v>5008</v>
      </c>
    </row>
    <row r="59" spans="1:12" ht="38.25" x14ac:dyDescent="0.2">
      <c r="A59" s="8" t="s">
        <v>139</v>
      </c>
      <c r="B59" s="7" t="s">
        <v>140</v>
      </c>
      <c r="C59" s="9" t="s">
        <v>27</v>
      </c>
      <c r="D59" s="19">
        <v>6</v>
      </c>
      <c r="E59" s="15">
        <v>246.08</v>
      </c>
      <c r="F59" s="10">
        <v>247</v>
      </c>
      <c r="G59" s="10">
        <v>246</v>
      </c>
      <c r="H59" s="10">
        <v>250</v>
      </c>
      <c r="I59" s="11">
        <f t="shared" si="17"/>
        <v>2.0816659994661331</v>
      </c>
      <c r="J59" s="11">
        <f t="shared" si="18"/>
        <v>0.84051117071310899</v>
      </c>
      <c r="K59" s="16">
        <v>246</v>
      </c>
      <c r="L59" s="12">
        <f t="shared" si="19"/>
        <v>1476</v>
      </c>
    </row>
    <row r="60" spans="1:12" ht="38.25" x14ac:dyDescent="0.2">
      <c r="A60" s="8" t="s">
        <v>139</v>
      </c>
      <c r="B60" s="7" t="s">
        <v>141</v>
      </c>
      <c r="C60" s="9" t="s">
        <v>27</v>
      </c>
      <c r="D60" s="19">
        <v>6</v>
      </c>
      <c r="E60" s="15">
        <v>246.08</v>
      </c>
      <c r="F60" s="10">
        <v>247</v>
      </c>
      <c r="G60" s="10">
        <v>246</v>
      </c>
      <c r="H60" s="10">
        <v>250</v>
      </c>
      <c r="I60" s="11">
        <f t="shared" si="17"/>
        <v>2.0816659994661331</v>
      </c>
      <c r="J60" s="11">
        <f t="shared" si="18"/>
        <v>0.84051117071310899</v>
      </c>
      <c r="K60" s="16">
        <v>246</v>
      </c>
      <c r="L60" s="12">
        <f t="shared" si="19"/>
        <v>1476</v>
      </c>
    </row>
    <row r="61" spans="1:12" ht="38.25" x14ac:dyDescent="0.2">
      <c r="A61" s="8" t="s">
        <v>142</v>
      </c>
      <c r="B61" s="7" t="s">
        <v>143</v>
      </c>
      <c r="C61" s="9" t="s">
        <v>27</v>
      </c>
      <c r="D61" s="19">
        <v>36</v>
      </c>
      <c r="E61" s="15">
        <v>479.71</v>
      </c>
      <c r="F61" s="10">
        <v>477</v>
      </c>
      <c r="G61" s="10">
        <v>479</v>
      </c>
      <c r="H61" s="10">
        <v>480</v>
      </c>
      <c r="I61" s="11">
        <f t="shared" ref="I61" si="20">STDEV(F61,G61,H61)</f>
        <v>1.5275252316519465</v>
      </c>
      <c r="J61" s="11">
        <f t="shared" ref="J61" si="21">I61/AVERAGE(F61,G61,H61)*100</f>
        <v>0.31912087012227291</v>
      </c>
      <c r="K61" s="16">
        <v>479</v>
      </c>
      <c r="L61" s="12">
        <f t="shared" ref="L61" si="22">D61*K61</f>
        <v>17244</v>
      </c>
    </row>
    <row r="62" spans="1:12" ht="38.25" x14ac:dyDescent="0.2">
      <c r="A62" s="18" t="s">
        <v>66</v>
      </c>
      <c r="B62" s="7" t="s">
        <v>51</v>
      </c>
      <c r="C62" s="9" t="s">
        <v>27</v>
      </c>
      <c r="D62" s="19">
        <v>5</v>
      </c>
      <c r="E62" s="10">
        <v>24.97</v>
      </c>
      <c r="F62" s="10">
        <v>26</v>
      </c>
      <c r="G62" s="10">
        <v>24</v>
      </c>
      <c r="H62" s="10">
        <v>25</v>
      </c>
      <c r="I62" s="11">
        <f>STDEV(F62,G62,H62)</f>
        <v>1</v>
      </c>
      <c r="J62" s="11">
        <f>I62/AVERAGE(F62,G62,H62)*100</f>
        <v>4</v>
      </c>
      <c r="K62" s="16">
        <v>24</v>
      </c>
      <c r="L62" s="12">
        <f>D62*K62</f>
        <v>120</v>
      </c>
    </row>
    <row r="63" spans="1:12" ht="38.25" x14ac:dyDescent="0.2">
      <c r="A63" s="8" t="s">
        <v>144</v>
      </c>
      <c r="B63" s="7" t="s">
        <v>145</v>
      </c>
      <c r="C63" s="9" t="s">
        <v>27</v>
      </c>
      <c r="D63" s="19">
        <v>4</v>
      </c>
      <c r="E63" s="10">
        <v>737.44</v>
      </c>
      <c r="F63" s="10">
        <v>605</v>
      </c>
      <c r="G63" s="10">
        <v>603</v>
      </c>
      <c r="H63" s="10">
        <v>700</v>
      </c>
      <c r="I63" s="11">
        <f t="shared" ref="I63:I64" si="23">STDEV(F63,G63,H63)</f>
        <v>55.434646206140798</v>
      </c>
      <c r="J63" s="11">
        <f t="shared" ref="J63:J64" si="24">I63/AVERAGE(F63,G63,H63)*100</f>
        <v>8.7161393405881764</v>
      </c>
      <c r="K63" s="16">
        <v>603</v>
      </c>
      <c r="L63" s="12">
        <f t="shared" ref="L63:L64" si="25">D63*K63</f>
        <v>2412</v>
      </c>
    </row>
    <row r="64" spans="1:12" ht="38.25" x14ac:dyDescent="0.2">
      <c r="A64" s="8" t="s">
        <v>146</v>
      </c>
      <c r="B64" s="7" t="s">
        <v>147</v>
      </c>
      <c r="C64" s="9" t="s">
        <v>27</v>
      </c>
      <c r="D64" s="19">
        <v>4</v>
      </c>
      <c r="E64" s="15">
        <v>740.16</v>
      </c>
      <c r="F64" s="10">
        <v>633</v>
      </c>
      <c r="G64" s="10">
        <v>630</v>
      </c>
      <c r="H64" s="10">
        <v>625</v>
      </c>
      <c r="I64" s="11">
        <f t="shared" si="23"/>
        <v>4.0414518843273806</v>
      </c>
      <c r="J64" s="11">
        <f t="shared" si="24"/>
        <v>0.64217985450117265</v>
      </c>
      <c r="K64" s="16">
        <v>630</v>
      </c>
      <c r="L64" s="12">
        <f t="shared" si="25"/>
        <v>2520</v>
      </c>
    </row>
    <row r="65" spans="1:12" ht="38.25" x14ac:dyDescent="0.2">
      <c r="A65" s="8" t="s">
        <v>69</v>
      </c>
      <c r="B65" s="7" t="s">
        <v>54</v>
      </c>
      <c r="C65" s="9" t="s">
        <v>27</v>
      </c>
      <c r="D65" s="19">
        <v>8</v>
      </c>
      <c r="E65" s="15">
        <v>376.83</v>
      </c>
      <c r="F65" s="10">
        <v>380</v>
      </c>
      <c r="G65" s="10">
        <v>376</v>
      </c>
      <c r="H65" s="10">
        <v>383</v>
      </c>
      <c r="I65" s="11">
        <f t="shared" ref="I65:I71" si="26">STDEV(F65,G65,H65)</f>
        <v>3.5118845842842461</v>
      </c>
      <c r="J65" s="11">
        <f t="shared" ref="J65:J71" si="27">I65/AVERAGE(F65,G65,H65)*100</f>
        <v>0.92499154985537646</v>
      </c>
      <c r="K65" s="16">
        <v>376</v>
      </c>
      <c r="L65" s="12">
        <f t="shared" ref="L65:L71" si="28">D65*K65</f>
        <v>3008</v>
      </c>
    </row>
    <row r="66" spans="1:12" ht="25.5" x14ac:dyDescent="0.2">
      <c r="A66" s="8" t="s">
        <v>148</v>
      </c>
      <c r="B66" s="7" t="s">
        <v>149</v>
      </c>
      <c r="C66" s="9" t="s">
        <v>27</v>
      </c>
      <c r="D66" s="19">
        <v>1</v>
      </c>
      <c r="E66" s="15"/>
      <c r="F66" s="10">
        <v>435</v>
      </c>
      <c r="G66" s="10">
        <v>437</v>
      </c>
      <c r="H66" s="10">
        <v>431</v>
      </c>
      <c r="I66" s="11">
        <f t="shared" si="26"/>
        <v>3.0550504633038931</v>
      </c>
      <c r="J66" s="11">
        <f t="shared" si="27"/>
        <v>0.70338844128255407</v>
      </c>
      <c r="K66" s="16">
        <v>437</v>
      </c>
      <c r="L66" s="12">
        <f t="shared" si="28"/>
        <v>437</v>
      </c>
    </row>
    <row r="67" spans="1:12" ht="89.25" x14ac:dyDescent="0.2">
      <c r="A67" s="8" t="s">
        <v>150</v>
      </c>
      <c r="B67" s="7" t="s">
        <v>151</v>
      </c>
      <c r="C67" s="9" t="s">
        <v>27</v>
      </c>
      <c r="D67" s="19">
        <v>4.55</v>
      </c>
      <c r="E67" s="10">
        <v>245.78</v>
      </c>
      <c r="F67" s="10">
        <v>245</v>
      </c>
      <c r="G67" s="10">
        <v>245</v>
      </c>
      <c r="H67" s="10">
        <v>247</v>
      </c>
      <c r="I67" s="11">
        <f t="shared" si="26"/>
        <v>1.1547005383792515</v>
      </c>
      <c r="J67" s="11">
        <f t="shared" si="27"/>
        <v>0.47002735619236835</v>
      </c>
      <c r="K67" s="16">
        <v>245</v>
      </c>
      <c r="L67" s="12">
        <f t="shared" si="28"/>
        <v>1114.75</v>
      </c>
    </row>
    <row r="68" spans="1:12" ht="25.5" x14ac:dyDescent="0.2">
      <c r="A68" s="8" t="s">
        <v>152</v>
      </c>
      <c r="B68" s="7" t="s">
        <v>153</v>
      </c>
      <c r="C68" s="9" t="s">
        <v>27</v>
      </c>
      <c r="D68" s="19">
        <v>3</v>
      </c>
      <c r="E68" s="15"/>
      <c r="F68" s="10">
        <v>400</v>
      </c>
      <c r="G68" s="10">
        <v>399</v>
      </c>
      <c r="H68" s="10">
        <v>399</v>
      </c>
      <c r="I68" s="11">
        <f t="shared" si="26"/>
        <v>0.57735026918962584</v>
      </c>
      <c r="J68" s="11">
        <f t="shared" si="27"/>
        <v>0.1445785315166008</v>
      </c>
      <c r="K68" s="16">
        <v>399</v>
      </c>
      <c r="L68" s="12">
        <f t="shared" si="28"/>
        <v>1197</v>
      </c>
    </row>
    <row r="69" spans="1:12" ht="38.25" x14ac:dyDescent="0.2">
      <c r="A69" s="8" t="s">
        <v>154</v>
      </c>
      <c r="B69" s="7" t="s">
        <v>155</v>
      </c>
      <c r="C69" s="9" t="s">
        <v>27</v>
      </c>
      <c r="D69" s="19">
        <v>1</v>
      </c>
      <c r="E69" s="10">
        <v>740.16</v>
      </c>
      <c r="F69" s="10">
        <v>745</v>
      </c>
      <c r="G69" s="10">
        <v>740</v>
      </c>
      <c r="H69" s="10">
        <v>740</v>
      </c>
      <c r="I69" s="11">
        <f t="shared" si="26"/>
        <v>2.8867513459481287</v>
      </c>
      <c r="J69" s="11">
        <f t="shared" si="27"/>
        <v>0.38922490057727582</v>
      </c>
      <c r="K69" s="16">
        <v>740</v>
      </c>
      <c r="L69" s="12">
        <f t="shared" si="28"/>
        <v>740</v>
      </c>
    </row>
    <row r="70" spans="1:12" ht="63.75" x14ac:dyDescent="0.2">
      <c r="A70" s="8" t="s">
        <v>156</v>
      </c>
      <c r="B70" s="7" t="s">
        <v>157</v>
      </c>
      <c r="C70" s="9" t="s">
        <v>27</v>
      </c>
      <c r="D70" s="19">
        <v>38</v>
      </c>
      <c r="E70" s="10">
        <v>69.63</v>
      </c>
      <c r="F70" s="10">
        <v>70</v>
      </c>
      <c r="G70" s="10">
        <v>69</v>
      </c>
      <c r="H70" s="10">
        <v>72</v>
      </c>
      <c r="I70" s="11">
        <f t="shared" si="26"/>
        <v>1.5275252316519468</v>
      </c>
      <c r="J70" s="11">
        <f t="shared" si="27"/>
        <v>2.1718368222539528</v>
      </c>
      <c r="K70" s="16">
        <v>69</v>
      </c>
      <c r="L70" s="12">
        <f t="shared" si="28"/>
        <v>2622</v>
      </c>
    </row>
    <row r="71" spans="1:12" ht="38.25" x14ac:dyDescent="0.2">
      <c r="A71" s="8" t="s">
        <v>20</v>
      </c>
      <c r="B71" s="7" t="s">
        <v>21</v>
      </c>
      <c r="C71" s="9" t="s">
        <v>27</v>
      </c>
      <c r="D71" s="19">
        <v>12</v>
      </c>
      <c r="E71" s="10">
        <v>276.69</v>
      </c>
      <c r="F71" s="10">
        <v>278</v>
      </c>
      <c r="G71" s="10">
        <v>276</v>
      </c>
      <c r="H71" s="10">
        <v>270</v>
      </c>
      <c r="I71" s="11">
        <f t="shared" si="26"/>
        <v>4.1633319989322661</v>
      </c>
      <c r="J71" s="11">
        <f t="shared" si="27"/>
        <v>1.5157762132034949</v>
      </c>
      <c r="K71" s="16">
        <v>276</v>
      </c>
      <c r="L71" s="12">
        <f t="shared" si="28"/>
        <v>3312</v>
      </c>
    </row>
    <row r="72" spans="1:12" ht="12.75" customHeight="1" x14ac:dyDescent="0.2">
      <c r="A72" s="35" t="s">
        <v>11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53">
        <f>SUM(L7:L71)</f>
        <v>220409.22999999998</v>
      </c>
    </row>
    <row r="73" spans="1:12" ht="57.75" customHeight="1" x14ac:dyDescent="0.2">
      <c r="A73" s="31" t="s">
        <v>36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ht="23.25" customHeight="1" x14ac:dyDescent="0.2">
      <c r="A74" s="30" t="s">
        <v>12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ht="22.5" customHeight="1" x14ac:dyDescent="0.2">
      <c r="A75" s="29" t="s">
        <v>13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ht="31.5" customHeight="1" x14ac:dyDescent="0.2">
      <c r="A76" s="33"/>
      <c r="B76" s="33"/>
      <c r="C76" s="2"/>
      <c r="D76" s="3"/>
      <c r="E76" s="3"/>
      <c r="F76" s="4"/>
      <c r="G76" s="2"/>
      <c r="H76" s="2"/>
      <c r="I76" s="2"/>
      <c r="J76" s="2"/>
      <c r="K76" s="2"/>
      <c r="L76" s="2"/>
    </row>
    <row r="77" spans="1:12" x14ac:dyDescent="0.2">
      <c r="A77" s="33" t="s">
        <v>37</v>
      </c>
      <c r="B77" s="33"/>
      <c r="C77" s="2"/>
      <c r="D77" s="3"/>
      <c r="E77" s="3"/>
      <c r="F77" s="4"/>
      <c r="G77" s="2"/>
      <c r="H77" s="2"/>
      <c r="I77" s="2"/>
      <c r="J77" s="2"/>
      <c r="K77" s="2"/>
      <c r="L77" s="2"/>
    </row>
    <row r="78" spans="1:12" ht="52.5" customHeight="1" x14ac:dyDescent="0.2">
      <c r="A78" s="33"/>
      <c r="B78" s="33"/>
      <c r="C78" s="51" t="s">
        <v>38</v>
      </c>
      <c r="D78" s="51"/>
      <c r="E78" s="51"/>
      <c r="F78" s="51"/>
      <c r="G78" s="51"/>
      <c r="H78" s="51"/>
      <c r="I78" s="51"/>
      <c r="J78" s="51"/>
      <c r="K78" s="51"/>
      <c r="L78" s="51"/>
    </row>
    <row r="79" spans="1:12" x14ac:dyDescent="0.2">
      <c r="A79" s="2"/>
      <c r="B79" s="52" t="s">
        <v>39</v>
      </c>
      <c r="C79" s="52"/>
      <c r="D79" s="52"/>
      <c r="E79" s="52"/>
      <c r="F79" s="52"/>
      <c r="G79" s="5"/>
      <c r="H79" s="2"/>
      <c r="I79" s="2"/>
      <c r="J79" s="2"/>
      <c r="K79" s="2"/>
      <c r="L79" s="2"/>
    </row>
    <row r="80" spans="1:12" x14ac:dyDescent="0.2">
      <c r="A80" s="34" t="s">
        <v>40</v>
      </c>
      <c r="B80" s="34"/>
      <c r="C80" s="34"/>
      <c r="D80" s="34"/>
      <c r="E80" s="34"/>
      <c r="F80" s="34"/>
      <c r="G80" s="34"/>
      <c r="H80" s="5"/>
      <c r="I80" s="5"/>
      <c r="J80" s="2"/>
      <c r="K80" s="2"/>
      <c r="L80" s="2"/>
    </row>
    <row r="81" spans="1:12" ht="20.25" customHeight="1" x14ac:dyDescent="0.2">
      <c r="A81" s="34" t="s">
        <v>41</v>
      </c>
      <c r="B81" s="34"/>
      <c r="C81" s="34"/>
      <c r="D81" s="34"/>
      <c r="E81" s="34"/>
      <c r="F81" s="34"/>
      <c r="G81" s="34"/>
      <c r="H81" s="5"/>
      <c r="I81" s="5"/>
      <c r="J81" s="2"/>
      <c r="K81" s="2"/>
      <c r="L81" s="2"/>
    </row>
    <row r="82" spans="1:12" x14ac:dyDescent="0.2">
      <c r="A82" s="32" t="s">
        <v>14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57.75" customHeight="1" x14ac:dyDescent="0.2"/>
    <row r="84" spans="1:12" ht="23.25" customHeight="1" x14ac:dyDescent="0.2"/>
    <row r="85" spans="1:12" ht="22.5" customHeight="1" x14ac:dyDescent="0.2"/>
    <row r="86" spans="1:12" ht="31.5" customHeight="1" x14ac:dyDescent="0.2"/>
    <row r="88" spans="1:12" ht="52.5" customHeight="1" x14ac:dyDescent="0.2"/>
    <row r="91" spans="1:12" ht="20.25" customHeight="1" x14ac:dyDescent="0.2"/>
    <row r="93" spans="1:12" ht="57.75" customHeight="1" x14ac:dyDescent="0.2"/>
    <row r="94" spans="1:12" ht="23.25" customHeight="1" x14ac:dyDescent="0.2"/>
    <row r="95" spans="1:12" ht="22.5" customHeight="1" x14ac:dyDescent="0.2"/>
    <row r="96" spans="1:12" ht="31.5" customHeight="1" x14ac:dyDescent="0.2"/>
    <row r="98" ht="52.5" customHeight="1" x14ac:dyDescent="0.2"/>
    <row r="101" ht="20.25" customHeight="1" x14ac:dyDescent="0.2"/>
  </sheetData>
  <autoFilter ref="A4:L72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sortState ref="A7:AA26">
    <sortCondition ref="B7:B26"/>
  </sortState>
  <mergeCells count="27">
    <mergeCell ref="A76:B76"/>
    <mergeCell ref="C78:L78"/>
    <mergeCell ref="B79:F79"/>
    <mergeCell ref="A80:G80"/>
    <mergeCell ref="A77:B77"/>
    <mergeCell ref="A82:L82"/>
    <mergeCell ref="A78:B78"/>
    <mergeCell ref="A81:G81"/>
    <mergeCell ref="A72:K72"/>
    <mergeCell ref="A1:L1"/>
    <mergeCell ref="A2:L2"/>
    <mergeCell ref="A3:L3"/>
    <mergeCell ref="A4:A6"/>
    <mergeCell ref="B4:B6"/>
    <mergeCell ref="C4:C6"/>
    <mergeCell ref="D4:D6"/>
    <mergeCell ref="E4:L4"/>
    <mergeCell ref="E5:E6"/>
    <mergeCell ref="F5:F6"/>
    <mergeCell ref="G5:G6"/>
    <mergeCell ref="H5:H6"/>
    <mergeCell ref="I5:I6"/>
    <mergeCell ref="J5:J6"/>
    <mergeCell ref="K5:L5"/>
    <mergeCell ref="A75:L75"/>
    <mergeCell ref="A74:L74"/>
    <mergeCell ref="A73:L73"/>
  </mergeCells>
  <phoneticPr fontId="5" type="noConversion"/>
  <pageMargins left="0.23622047244094491" right="0" top="0.65" bottom="0.32" header="0" footer="0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вместе</vt:lpstr>
      <vt:lpstr>'все вместе'!Область_печати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lastPrinted>2026-03-31T06:52:38Z</cp:lastPrinted>
  <dcterms:created xsi:type="dcterms:W3CDTF">2022-05-31T08:58:50Z</dcterms:created>
  <dcterms:modified xsi:type="dcterms:W3CDTF">2026-03-31T07:15:48Z</dcterms:modified>
</cp:coreProperties>
</file>