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!!Отдел информационных технологий\Закупки, финансирование\Закупка услуг 2026\Закупка №2 Сканер протяжный А4\"/>
    </mc:Choice>
  </mc:AlternateContent>
  <bookViews>
    <workbookView xWindow="0" yWindow="0" windowWidth="28800" windowHeight="12300"/>
  </bookViews>
  <sheets>
    <sheet name="Лист1" sheetId="1" r:id="rId1"/>
  </sheets>
  <definedNames>
    <definedName name="_xlnm.Print_Titles" localSheetId="0">Лист1!$11:$12</definedName>
  </definedName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3" i="1" l="1"/>
  <c r="J15" i="1"/>
  <c r="F13" i="1" l="1"/>
  <c r="H13" i="1"/>
  <c r="J16" i="1" l="1"/>
  <c r="J17" i="1" s="1"/>
  <c r="J13" i="1"/>
</calcChain>
</file>

<file path=xl/sharedStrings.xml><?xml version="1.0" encoding="utf-8"?>
<sst xmlns="http://schemas.openxmlformats.org/spreadsheetml/2006/main" count="36" uniqueCount="30">
  <si>
    <t>№
п/п</t>
  </si>
  <si>
    <t>Название</t>
  </si>
  <si>
    <t>цена ед.</t>
  </si>
  <si>
    <t>сумма</t>
  </si>
  <si>
    <t>кол-во</t>
  </si>
  <si>
    <t>НМЦК = количество/ 3 (цена ед. №1 + цена ед. №2 + цена ед. №3)</t>
  </si>
  <si>
    <t>Среднее квадратичное отклонение:</t>
  </si>
  <si>
    <t>1 / 3 * (цена ед. №1 + цена ед. №2 + цена ед. №3)</t>
  </si>
  <si>
    <t>3 - 1</t>
  </si>
  <si>
    <t>Коэффициент вариации:</t>
  </si>
  <si>
    <t>Средняя цена:</t>
  </si>
  <si>
    <t>цена</t>
  </si>
  <si>
    <t>Итого:</t>
  </si>
  <si>
    <t xml:space="preserve">Начальная максимальная цена контракта </t>
  </si>
  <si>
    <t xml:space="preserve">Цена средняя = </t>
  </si>
  <si>
    <t>V= ( Среднеее квадратичное отклонение / Цена средняя ) * 100</t>
  </si>
  <si>
    <t>НМЦК:</t>
  </si>
  <si>
    <t>НМЦК, рублей</t>
  </si>
  <si>
    <t>Ед.
изм.</t>
  </si>
  <si>
    <t>Красова Л.Ю.</t>
  </si>
  <si>
    <t>Коммерческие предложения или иные документы, на основании которых выполнен расчет НМЦК , прилагаются и являются неотъемлемой частью обоснования начальной (максимальной) цены контракта.
Дата подготовки обоснования НМЦК: ___.___.2026г.</t>
  </si>
  <si>
    <t xml:space="preserve">Изучение рынка произвел:
Инженер отдела информационных технологий УИТС Главного управления                                                                                                                                          </t>
  </si>
  <si>
    <t>шт.</t>
  </si>
  <si>
    <t xml:space="preserve">Обоснования начальной (максимальной) цены контракта
на поставку сканера протяжного формата А4 для нужд подразделений Главного управления МЧС России по Ростовской области </t>
  </si>
  <si>
    <t>Сканер протяжный формата А4</t>
  </si>
  <si>
    <r>
      <t>(цена ед№1 - цена ср.)</t>
    </r>
    <r>
      <rPr>
        <vertAlign val="superscript"/>
        <sz val="14"/>
        <rFont val="Calibri"/>
        <family val="2"/>
        <charset val="204"/>
        <scheme val="minor"/>
      </rPr>
      <t>2</t>
    </r>
    <r>
      <rPr>
        <sz val="14"/>
        <rFont val="Calibri"/>
        <family val="2"/>
        <charset val="204"/>
        <scheme val="minor"/>
      </rPr>
      <t>+(цена ед№2 - цена ср.)</t>
    </r>
    <r>
      <rPr>
        <vertAlign val="superscript"/>
        <sz val="14"/>
        <rFont val="Calibri"/>
        <family val="2"/>
        <charset val="204"/>
        <scheme val="minor"/>
      </rPr>
      <t>2</t>
    </r>
    <r>
      <rPr>
        <sz val="14"/>
        <rFont val="Calibri"/>
        <family val="2"/>
        <charset val="204"/>
        <scheme val="minor"/>
      </rPr>
      <t>+(цена ед№3 - цена ср.)</t>
    </r>
    <r>
      <rPr>
        <vertAlign val="superscript"/>
        <sz val="14"/>
        <rFont val="Calibri"/>
        <family val="2"/>
        <charset val="204"/>
        <scheme val="minor"/>
      </rPr>
      <t>2</t>
    </r>
  </si>
  <si>
    <t xml:space="preserve">Предложение №1                       № 70 от 15.06.2026
</t>
  </si>
  <si>
    <t xml:space="preserve">Предложение №2                         № б/н от 15.06.2026
</t>
  </si>
  <si>
    <t>Предложение №3
№ 135/06 от 15.06.2026</t>
  </si>
  <si>
    <t>Начальная (максимальная) цена контракта определена на основании положений статьи 22 Закона N 44-ФЗ методом сопоставимых рыночных цен (анализа рынка). В соответствии с п. 2 ст. 72 Бюджетного кодекса РФ, государственные контракты оплачиваются в пределах лимитов бюджетных обязательств, кроме случаев, установленных п. 3 указанной статьи. Таким образом. установление НМЦК, указанная в извещении об осуществлении закупки и определенная в соответствии со статьей 22 Закона N 44-ФЗ, не должна превышать доведенный до заказчика лимит бюджетных обязательств. Согласно обоснованию НМЦК составила 96 113,34 рублей и превысила размеры выделенных бюджетных обязательств на данный вид закупки, в связи с этим заказчиком на основании части 2 статьи 72 Бюджетного кодекса Российской Федерации принято решение установить НМЦК в соответствии с лимитами бюджетных обязательств –  61 606,91 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</si>
</sst>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;[Red]#,##0.00\ _₽"/>
  </numFmts>
  <fonts count="13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vertAlign val="superscript"/>
      <sz val="14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justify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justify" vertical="center" wrapText="1"/>
    </xf>
    <xf numFmtId="0" fontId="0" fillId="0" borderId="0" xfId="0" applyFill="1" applyAlignment="1">
      <alignment wrapText="1"/>
    </xf>
    <xf numFmtId="164" fontId="0" fillId="0" borderId="0" xfId="0" applyNumberFormat="1" applyAlignment="1">
      <alignment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Fill="1" applyAlignment="1">
      <alignment wrapText="1"/>
    </xf>
    <xf numFmtId="0" fontId="8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2" fontId="5" fillId="2" borderId="3" xfId="0" applyNumberFormat="1" applyFont="1" applyFill="1" applyBorder="1" applyAlignment="1">
      <alignment horizontal="center" vertical="top" wrapText="1"/>
    </xf>
    <xf numFmtId="2" fontId="5" fillId="2" borderId="9" xfId="0" applyNumberFormat="1" applyFont="1" applyFill="1" applyBorder="1" applyAlignment="1">
      <alignment horizontal="center" vertical="top" wrapText="1"/>
    </xf>
    <xf numFmtId="2" fontId="6" fillId="0" borderId="3" xfId="0" applyNumberFormat="1" applyFont="1" applyBorder="1" applyAlignment="1">
      <alignment horizontal="center" vertical="top" wrapText="1"/>
    </xf>
    <xf numFmtId="2" fontId="6" fillId="0" borderId="3" xfId="0" applyNumberFormat="1" applyFont="1" applyBorder="1" applyAlignment="1">
      <alignment horizontal="center" vertical="center" wrapText="1"/>
    </xf>
    <xf numFmtId="2" fontId="11" fillId="0" borderId="3" xfId="0" applyNumberFormat="1" applyFont="1" applyBorder="1" applyAlignment="1">
      <alignment horizontal="center" vertical="center" wrapText="1"/>
    </xf>
    <xf numFmtId="2" fontId="6" fillId="2" borderId="19" xfId="0" applyNumberFormat="1" applyFont="1" applyFill="1" applyBorder="1" applyAlignment="1">
      <alignment horizontal="center" vertical="center" wrapText="1"/>
    </xf>
    <xf numFmtId="4" fontId="12" fillId="0" borderId="12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18" xfId="0" applyFont="1" applyBorder="1" applyAlignment="1">
      <alignment horizontal="center" vertical="top" wrapText="1"/>
    </xf>
    <xf numFmtId="0" fontId="5" fillId="2" borderId="6" xfId="0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5" fillId="2" borderId="7" xfId="0" applyFont="1" applyFill="1" applyBorder="1" applyAlignment="1">
      <alignment horizontal="right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right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justify" wrapText="1"/>
    </xf>
    <xf numFmtId="0" fontId="12" fillId="0" borderId="31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3" fontId="5" fillId="0" borderId="10" xfId="0" applyNumberFormat="1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 vertical="top" wrapText="1"/>
    </xf>
    <xf numFmtId="0" fontId="5" fillId="0" borderId="18" xfId="0" applyFont="1" applyFill="1" applyBorder="1" applyAlignment="1">
      <alignment horizontal="center" vertical="top" wrapText="1"/>
    </xf>
    <xf numFmtId="4" fontId="5" fillId="2" borderId="16" xfId="0" applyNumberFormat="1" applyFont="1" applyFill="1" applyBorder="1" applyAlignment="1">
      <alignment horizontal="center" vertical="center" wrapText="1"/>
    </xf>
    <xf numFmtId="4" fontId="5" fillId="2" borderId="17" xfId="0" applyNumberFormat="1" applyFont="1" applyFill="1" applyBorder="1" applyAlignment="1">
      <alignment horizontal="center" vertical="center" wrapText="1"/>
    </xf>
    <xf numFmtId="4" fontId="5" fillId="2" borderId="23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horizontal="right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5" fillId="2" borderId="20" xfId="0" applyFont="1" applyFill="1" applyBorder="1" applyAlignment="1">
      <alignment horizontal="right" vertical="center" wrapText="1"/>
    </xf>
    <xf numFmtId="0" fontId="5" fillId="2" borderId="21" xfId="0" applyFont="1" applyFill="1" applyBorder="1" applyAlignment="1">
      <alignment horizontal="right" vertical="center" wrapText="1"/>
    </xf>
    <xf numFmtId="0" fontId="5" fillId="2" borderId="22" xfId="0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right" wrapText="1"/>
    </xf>
    <xf numFmtId="0" fontId="3" fillId="0" borderId="1" xfId="0" applyFont="1" applyBorder="1" applyAlignment="1">
      <alignment horizontal="center" wrapText="1"/>
    </xf>
    <xf numFmtId="49" fontId="3" fillId="0" borderId="2" xfId="0" applyNumberFormat="1" applyFont="1" applyBorder="1" applyAlignment="1">
      <alignment horizontal="center" wrapText="1"/>
    </xf>
    <xf numFmtId="49" fontId="3" fillId="0" borderId="0" xfId="0" applyNumberFormat="1" applyFont="1" applyBorder="1" applyAlignment="1">
      <alignment horizontal="center" wrapText="1"/>
    </xf>
    <xf numFmtId="0" fontId="12" fillId="0" borderId="25" xfId="0" applyFont="1" applyBorder="1" applyAlignment="1">
      <alignment horizontal="left" vertical="center" wrapText="1"/>
    </xf>
    <xf numFmtId="49" fontId="3" fillId="0" borderId="0" xfId="0" applyNumberFormat="1" applyFont="1" applyBorder="1" applyAlignment="1">
      <alignment horizontal="center" vertical="top" wrapText="1"/>
    </xf>
    <xf numFmtId="49" fontId="10" fillId="0" borderId="0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281940</xdr:colOff>
      <xdr:row>5</xdr:row>
      <xdr:rowOff>30480</xdr:rowOff>
    </xdr:from>
    <xdr:to>
      <xdr:col>9</xdr:col>
      <xdr:colOff>693420</xdr:colOff>
      <xdr:row>6</xdr:row>
      <xdr:rowOff>236220</xdr:rowOff>
    </xdr:to>
    <xdr:grpSp>
      <xdr:nvGrpSpPr>
        <xdr:cNvPr id="15" name="Группа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pSpPr/>
      </xdr:nvGrpSpPr>
      <xdr:grpSpPr>
        <a:xfrm>
          <a:off x="5915297" y="1758587"/>
          <a:ext cx="6997337" cy="450669"/>
          <a:chOff x="2590800" y="792480"/>
          <a:chExt cx="4672965" cy="453390"/>
        </a:xfrm>
      </xdr:grpSpPr>
      <xdr:cxnSp macro="">
        <xdr:nvCxnSpPr>
          <xdr:cNvPr id="4" name="Прямая соединительная линия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CxnSpPr/>
        </xdr:nvCxnSpPr>
        <xdr:spPr>
          <a:xfrm>
            <a:off x="2792730" y="794385"/>
            <a:ext cx="4471035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" name="Прямая соединительная линия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CxnSpPr/>
        </xdr:nvCxnSpPr>
        <xdr:spPr>
          <a:xfrm flipH="1">
            <a:off x="2716530" y="792480"/>
            <a:ext cx="83820" cy="44577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8" name="Прямая соединительная линия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2651760" y="914400"/>
            <a:ext cx="64770" cy="33147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0" name="Прямая соединительная линия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 flipV="1">
            <a:off x="2590800" y="922020"/>
            <a:ext cx="57150" cy="762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tabSelected="1" view="pageBreakPreview" zoomScale="70" zoomScaleNormal="70" zoomScaleSheetLayoutView="70" workbookViewId="0">
      <selection activeCell="A20" sqref="A20:K20"/>
    </sheetView>
  </sheetViews>
  <sheetFormatPr defaultRowHeight="15" x14ac:dyDescent="0.25"/>
  <cols>
    <col min="1" max="1" width="5.85546875" style="1" customWidth="1"/>
    <col min="2" max="2" width="67.7109375" style="7" customWidth="1"/>
    <col min="3" max="3" width="10.7109375" style="1" customWidth="1"/>
    <col min="4" max="4" width="9.140625" style="10"/>
    <col min="5" max="5" width="14.85546875" style="1" customWidth="1"/>
    <col min="6" max="6" width="20.140625" style="1" customWidth="1"/>
    <col min="7" max="7" width="17" style="1" customWidth="1"/>
    <col min="8" max="8" width="20.5703125" style="1" customWidth="1"/>
    <col min="9" max="9" width="17" style="1" customWidth="1"/>
    <col min="10" max="10" width="26.5703125" style="1" customWidth="1"/>
    <col min="11" max="11" width="40" style="1" customWidth="1"/>
    <col min="12" max="12" width="51.5703125" style="1" customWidth="1"/>
    <col min="13" max="13" width="7.42578125" style="1" customWidth="1"/>
    <col min="14" max="14" width="6.140625" style="1" customWidth="1"/>
    <col min="15" max="15" width="5" style="1" customWidth="1"/>
    <col min="16" max="16384" width="9.140625" style="1"/>
  </cols>
  <sheetData>
    <row r="1" spans="1:11" ht="72.75" customHeight="1" x14ac:dyDescent="0.25">
      <c r="A1" s="71" t="s">
        <v>23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1" ht="2.25" hidden="1" customHeight="1" x14ac:dyDescent="0.25">
      <c r="A2" s="12"/>
      <c r="B2" s="5"/>
      <c r="C2" s="12"/>
      <c r="D2" s="8"/>
      <c r="E2" s="12"/>
      <c r="F2" s="12"/>
      <c r="G2" s="12"/>
      <c r="H2" s="12"/>
      <c r="I2" s="12"/>
      <c r="J2" s="12"/>
      <c r="K2" s="12"/>
    </row>
    <row r="3" spans="1:11" ht="22.5" customHeight="1" x14ac:dyDescent="0.3">
      <c r="A3" s="72"/>
      <c r="B3" s="72"/>
      <c r="C3" s="72"/>
      <c r="D3" s="13"/>
      <c r="E3" s="73" t="s">
        <v>5</v>
      </c>
      <c r="F3" s="73"/>
      <c r="G3" s="73"/>
      <c r="H3" s="73"/>
      <c r="I3" s="73"/>
      <c r="J3" s="73"/>
      <c r="K3" s="14"/>
    </row>
    <row r="4" spans="1:11" ht="19.5" customHeight="1" x14ac:dyDescent="0.3">
      <c r="A4" s="72"/>
      <c r="B4" s="72"/>
      <c r="C4" s="72"/>
      <c r="D4" s="13"/>
      <c r="E4" s="74" t="s">
        <v>14</v>
      </c>
      <c r="F4" s="74"/>
      <c r="G4" s="73" t="s">
        <v>7</v>
      </c>
      <c r="H4" s="73"/>
      <c r="I4" s="73"/>
      <c r="J4" s="73"/>
      <c r="K4" s="14"/>
    </row>
    <row r="5" spans="1:11" ht="21.75" customHeight="1" x14ac:dyDescent="0.3">
      <c r="A5" s="72"/>
      <c r="B5" s="72"/>
      <c r="C5" s="72"/>
      <c r="D5" s="13"/>
      <c r="E5" s="73" t="s">
        <v>6</v>
      </c>
      <c r="F5" s="73"/>
      <c r="G5" s="73"/>
      <c r="H5" s="73"/>
      <c r="I5" s="73"/>
      <c r="J5" s="73"/>
      <c r="K5" s="14"/>
    </row>
    <row r="6" spans="1:11" ht="19.5" customHeight="1" x14ac:dyDescent="0.3">
      <c r="A6" s="72"/>
      <c r="B6" s="72"/>
      <c r="C6" s="72"/>
      <c r="D6" s="13"/>
      <c r="E6" s="75" t="s">
        <v>25</v>
      </c>
      <c r="F6" s="75"/>
      <c r="G6" s="75"/>
      <c r="H6" s="75"/>
      <c r="I6" s="75"/>
      <c r="J6" s="75"/>
      <c r="K6" s="14"/>
    </row>
    <row r="7" spans="1:11" ht="22.5" customHeight="1" x14ac:dyDescent="0.3">
      <c r="A7" s="72"/>
      <c r="B7" s="72"/>
      <c r="C7" s="72"/>
      <c r="D7" s="13"/>
      <c r="E7" s="76" t="s">
        <v>8</v>
      </c>
      <c r="F7" s="76"/>
      <c r="G7" s="76"/>
      <c r="H7" s="76"/>
      <c r="I7" s="76"/>
      <c r="J7" s="76"/>
      <c r="K7" s="14"/>
    </row>
    <row r="8" spans="1:11" ht="17.25" customHeight="1" x14ac:dyDescent="0.3">
      <c r="A8" s="72"/>
      <c r="B8" s="72"/>
      <c r="C8" s="72"/>
      <c r="D8" s="13"/>
      <c r="E8" s="77" t="s">
        <v>9</v>
      </c>
      <c r="F8" s="77"/>
      <c r="G8" s="77"/>
      <c r="H8" s="77"/>
      <c r="I8" s="77"/>
      <c r="J8" s="77"/>
      <c r="K8" s="14"/>
    </row>
    <row r="9" spans="1:11" s="2" customFormat="1" ht="25.5" customHeight="1" x14ac:dyDescent="0.25">
      <c r="A9" s="15"/>
      <c r="B9" s="6"/>
      <c r="C9" s="15"/>
      <c r="D9" s="16"/>
      <c r="E9" s="79" t="s">
        <v>15</v>
      </c>
      <c r="F9" s="79"/>
      <c r="G9" s="79"/>
      <c r="H9" s="79"/>
      <c r="I9" s="79"/>
      <c r="J9" s="79"/>
      <c r="K9" s="17"/>
    </row>
    <row r="10" spans="1:11" s="2" customFormat="1" ht="23.25" customHeight="1" thickBot="1" x14ac:dyDescent="0.3">
      <c r="A10" s="15"/>
      <c r="B10" s="6"/>
      <c r="C10" s="15"/>
      <c r="D10" s="16"/>
      <c r="E10" s="80"/>
      <c r="F10" s="80"/>
      <c r="G10" s="80"/>
      <c r="H10" s="80"/>
      <c r="I10" s="80"/>
      <c r="J10" s="80"/>
      <c r="K10" s="17"/>
    </row>
    <row r="11" spans="1:11" s="3" customFormat="1" ht="66.75" customHeight="1" x14ac:dyDescent="0.25">
      <c r="A11" s="47" t="s">
        <v>0</v>
      </c>
      <c r="B11" s="45" t="s">
        <v>1</v>
      </c>
      <c r="C11" s="45" t="s">
        <v>18</v>
      </c>
      <c r="D11" s="43" t="s">
        <v>4</v>
      </c>
      <c r="E11" s="61" t="s">
        <v>26</v>
      </c>
      <c r="F11" s="62"/>
      <c r="G11" s="61" t="s">
        <v>27</v>
      </c>
      <c r="H11" s="62"/>
      <c r="I11" s="61" t="s">
        <v>28</v>
      </c>
      <c r="J11" s="62"/>
      <c r="K11" s="18" t="s">
        <v>17</v>
      </c>
    </row>
    <row r="12" spans="1:11" s="3" customFormat="1" ht="36.75" customHeight="1" x14ac:dyDescent="0.25">
      <c r="A12" s="48"/>
      <c r="B12" s="46"/>
      <c r="C12" s="46"/>
      <c r="D12" s="44"/>
      <c r="E12" s="19" t="s">
        <v>2</v>
      </c>
      <c r="F12" s="20" t="s">
        <v>3</v>
      </c>
      <c r="G12" s="20" t="s">
        <v>2</v>
      </c>
      <c r="H12" s="20" t="s">
        <v>3</v>
      </c>
      <c r="I12" s="20" t="s">
        <v>2</v>
      </c>
      <c r="J12" s="21" t="s">
        <v>3</v>
      </c>
      <c r="K12" s="22" t="s">
        <v>11</v>
      </c>
    </row>
    <row r="13" spans="1:11" s="3" customFormat="1" ht="24" customHeight="1" x14ac:dyDescent="0.25">
      <c r="A13" s="63">
        <v>1</v>
      </c>
      <c r="B13" s="32" t="s">
        <v>24</v>
      </c>
      <c r="C13" s="35" t="s">
        <v>22</v>
      </c>
      <c r="D13" s="52">
        <v>2</v>
      </c>
      <c r="E13" s="23">
        <v>49480</v>
      </c>
      <c r="F13" s="24">
        <f>E13*D13</f>
        <v>98960</v>
      </c>
      <c r="G13" s="25">
        <v>45990</v>
      </c>
      <c r="H13" s="25">
        <f>G13*D13</f>
        <v>91980</v>
      </c>
      <c r="I13" s="26">
        <v>48700</v>
      </c>
      <c r="J13" s="27">
        <f>I13*D13</f>
        <v>97400</v>
      </c>
      <c r="K13" s="55">
        <f>J14</f>
        <v>96113.34</v>
      </c>
    </row>
    <row r="14" spans="1:11" s="3" customFormat="1" ht="24" customHeight="1" x14ac:dyDescent="0.25">
      <c r="A14" s="64"/>
      <c r="B14" s="33"/>
      <c r="C14" s="36"/>
      <c r="D14" s="53"/>
      <c r="E14" s="58" t="s">
        <v>16</v>
      </c>
      <c r="F14" s="59"/>
      <c r="G14" s="59"/>
      <c r="H14" s="59"/>
      <c r="I14" s="60"/>
      <c r="J14" s="28">
        <v>96113.34</v>
      </c>
      <c r="K14" s="56"/>
    </row>
    <row r="15" spans="1:11" s="3" customFormat="1" ht="24" customHeight="1" x14ac:dyDescent="0.25">
      <c r="A15" s="64"/>
      <c r="B15" s="33"/>
      <c r="C15" s="36"/>
      <c r="D15" s="53"/>
      <c r="E15" s="38" t="s">
        <v>10</v>
      </c>
      <c r="F15" s="39"/>
      <c r="G15" s="39"/>
      <c r="H15" s="39"/>
      <c r="I15" s="40"/>
      <c r="J15" s="29">
        <f>(E13+G13+I13)/3</f>
        <v>48056.666666666664</v>
      </c>
      <c r="K15" s="56"/>
    </row>
    <row r="16" spans="1:11" s="3" customFormat="1" ht="24" customHeight="1" x14ac:dyDescent="0.25">
      <c r="A16" s="64"/>
      <c r="B16" s="33"/>
      <c r="C16" s="36"/>
      <c r="D16" s="53"/>
      <c r="E16" s="38" t="s">
        <v>6</v>
      </c>
      <c r="F16" s="39"/>
      <c r="G16" s="39"/>
      <c r="H16" s="39"/>
      <c r="I16" s="40"/>
      <c r="J16" s="28">
        <f>(((E13-J15)^2+(G13-J15)^2+(I13-J15)^2)/2)^0.5</f>
        <v>1831.7841939850155</v>
      </c>
      <c r="K16" s="56"/>
    </row>
    <row r="17" spans="1:11" s="3" customFormat="1" ht="24" customHeight="1" thickBot="1" x14ac:dyDescent="0.3">
      <c r="A17" s="65"/>
      <c r="B17" s="34"/>
      <c r="C17" s="37"/>
      <c r="D17" s="54"/>
      <c r="E17" s="68" t="s">
        <v>9</v>
      </c>
      <c r="F17" s="69"/>
      <c r="G17" s="69"/>
      <c r="H17" s="69"/>
      <c r="I17" s="70"/>
      <c r="J17" s="30">
        <f>(J16/J15)*100</f>
        <v>3.8117171269716628</v>
      </c>
      <c r="K17" s="57"/>
    </row>
    <row r="18" spans="1:11" ht="23.25" customHeight="1" x14ac:dyDescent="0.25">
      <c r="A18" s="78" t="s">
        <v>12</v>
      </c>
      <c r="B18" s="50"/>
      <c r="C18" s="50" t="s">
        <v>13</v>
      </c>
      <c r="D18" s="50"/>
      <c r="E18" s="50"/>
      <c r="F18" s="50"/>
      <c r="G18" s="50"/>
      <c r="H18" s="50"/>
      <c r="I18" s="50"/>
      <c r="J18" s="51"/>
      <c r="K18" s="31">
        <v>96113.34</v>
      </c>
    </row>
    <row r="19" spans="1:11" ht="132" customHeight="1" x14ac:dyDescent="0.25">
      <c r="A19" s="66" t="s">
        <v>29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</row>
    <row r="20" spans="1:11" ht="64.5" customHeight="1" x14ac:dyDescent="0.3">
      <c r="A20" s="49" t="s">
        <v>20</v>
      </c>
      <c r="B20" s="49"/>
      <c r="C20" s="49"/>
      <c r="D20" s="49"/>
      <c r="E20" s="49"/>
      <c r="F20" s="49"/>
      <c r="G20" s="49"/>
      <c r="H20" s="49"/>
      <c r="I20" s="49"/>
      <c r="J20" s="49"/>
      <c r="K20" s="49"/>
    </row>
    <row r="21" spans="1:11" ht="18.75" hidden="1" x14ac:dyDescent="0.25">
      <c r="A21" s="4"/>
      <c r="B21" s="6"/>
      <c r="C21" s="4"/>
      <c r="D21" s="9"/>
      <c r="E21" s="4"/>
      <c r="F21" s="4"/>
      <c r="G21" s="4"/>
      <c r="H21" s="4"/>
      <c r="I21" s="4"/>
      <c r="J21" s="4"/>
      <c r="K21" s="4"/>
    </row>
    <row r="22" spans="1:11" ht="65.25" customHeight="1" x14ac:dyDescent="0.3">
      <c r="A22" s="41" t="s">
        <v>21</v>
      </c>
      <c r="B22" s="41"/>
      <c r="C22" s="41"/>
      <c r="D22" s="41"/>
      <c r="E22" s="41"/>
      <c r="F22" s="41"/>
      <c r="G22" s="41"/>
      <c r="H22" s="41"/>
      <c r="I22" s="42" t="s">
        <v>19</v>
      </c>
      <c r="J22" s="42"/>
      <c r="K22" s="42"/>
    </row>
    <row r="25" spans="1:11" ht="21" customHeight="1" x14ac:dyDescent="0.25">
      <c r="K25" s="11"/>
    </row>
  </sheetData>
  <mergeCells count="35">
    <mergeCell ref="E9:J9"/>
    <mergeCell ref="E10:F10"/>
    <mergeCell ref="G10:H10"/>
    <mergeCell ref="I10:J10"/>
    <mergeCell ref="A1:K1"/>
    <mergeCell ref="A3:C8"/>
    <mergeCell ref="E3:J3"/>
    <mergeCell ref="E4:F4"/>
    <mergeCell ref="G4:J4"/>
    <mergeCell ref="E5:J5"/>
    <mergeCell ref="E6:J6"/>
    <mergeCell ref="E7:J7"/>
    <mergeCell ref="E8:J8"/>
    <mergeCell ref="D11:D12"/>
    <mergeCell ref="C11:C12"/>
    <mergeCell ref="B11:B12"/>
    <mergeCell ref="A11:A12"/>
    <mergeCell ref="A20:K20"/>
    <mergeCell ref="C18:J18"/>
    <mergeCell ref="D13:D17"/>
    <mergeCell ref="K13:K17"/>
    <mergeCell ref="E14:I14"/>
    <mergeCell ref="E15:I15"/>
    <mergeCell ref="E11:F11"/>
    <mergeCell ref="G11:H11"/>
    <mergeCell ref="I11:J11"/>
    <mergeCell ref="A13:A17"/>
    <mergeCell ref="A19:K19"/>
    <mergeCell ref="E17:I17"/>
    <mergeCell ref="B13:B17"/>
    <mergeCell ref="C13:C17"/>
    <mergeCell ref="E16:I16"/>
    <mergeCell ref="A22:H22"/>
    <mergeCell ref="I22:K22"/>
    <mergeCell ref="A18:B18"/>
  </mergeCells>
  <pageMargins left="0.51181102362204722" right="0.23622047244094491" top="0.82677165354330717" bottom="0.78740157480314965" header="0" footer="0"/>
  <pageSetup paperSize="9" scale="56" fitToHeight="0" orientation="landscape" r:id="rId1"/>
  <colBreaks count="1" manualBreakCount="1">
    <brk id="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lEVAROV</dc:creator>
  <cp:lastModifiedBy>Старший инженер - Красова Л. Ю.</cp:lastModifiedBy>
  <cp:lastPrinted>2026-06-16T08:52:59Z</cp:lastPrinted>
  <dcterms:created xsi:type="dcterms:W3CDTF">2014-08-11T05:57:44Z</dcterms:created>
  <dcterms:modified xsi:type="dcterms:W3CDTF">2026-06-16T08:53:19Z</dcterms:modified>
</cp:coreProperties>
</file>