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rektorats\КОНТРАКТНАЯ СЛУЖБА\1. ЗАКУПКИ\6. ЗАКУПКИ 2026 г\44-ФЗ\1. Единственный поставщик _п .5 ,4  ч1.ст 93\Поставка баннерной конструкции\"/>
    </mc:Choice>
  </mc:AlternateContent>
  <bookViews>
    <workbookView xWindow="0" yWindow="0" windowWidth="28800" windowHeight="12435"/>
  </bookViews>
  <sheets>
    <sheet name="НМЦК" sheetId="1" r:id="rId1"/>
    <sheet name="Лист1" sheetId="2" r:id="rId2"/>
  </sheets>
  <definedNames>
    <definedName name="_xlnm.Print_Area" localSheetId="0">НМЦК!$A$1:$N$26</definedName>
  </definedNames>
  <calcPr calcId="152511" fullPrecision="0"/>
</workbook>
</file>

<file path=xl/calcChain.xml><?xml version="1.0" encoding="utf-8"?>
<calcChain xmlns="http://schemas.openxmlformats.org/spreadsheetml/2006/main">
  <c r="K12" i="1" l="1"/>
  <c r="N12" i="1" s="1"/>
  <c r="L12" i="1" l="1"/>
  <c r="M12" i="1" s="1"/>
  <c r="I13" i="1" l="1"/>
  <c r="J13" i="1"/>
  <c r="H13" i="1"/>
  <c r="M20" i="1" l="1"/>
  <c r="N13" i="1" l="1"/>
  <c r="M19" i="1" s="1"/>
  <c r="L13" i="1"/>
  <c r="E17" i="1" s="1"/>
</calcChain>
</file>

<file path=xl/sharedStrings.xml><?xml version="1.0" encoding="utf-8"?>
<sst xmlns="http://schemas.openxmlformats.org/spreadsheetml/2006/main" count="43" uniqueCount="42">
  <si>
    <t>Предмет контракта</t>
  </si>
  <si>
    <t>Используемый метод определения НМЦК с обоснованием:</t>
  </si>
  <si>
    <t>Количество источников ценовой информации</t>
  </si>
  <si>
    <t>Среднее квадратическое отклонение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</si>
  <si>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</si>
  <si>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</si>
  <si>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</si>
  <si>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>Ед. изм.</t>
  </si>
  <si>
    <t>* Значение коэффициента вариации цен менее 33%, следовательно, совокупность ценовых значений является однородной.</t>
  </si>
  <si>
    <t>Однородность совокупности значений выявленных цен, используемых в расчете НМЦК*</t>
  </si>
  <si>
    <t>** При определении Н(М)ЦК  Заказчиком применяется Приказ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(Метод сопоставимых рыночных цен (анализ рынка))</t>
  </si>
  <si>
    <t>НМЦК, определяемая методом сопоставимых рыночных цен (анализа рынка)**</t>
  </si>
  <si>
    <t>Количество товара</t>
  </si>
  <si>
    <t>ОКПД 2 (КТРУ)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</si>
  <si>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поставки, полученных по запросу от потенциальных Исполнителей.</t>
  </si>
  <si>
    <t xml:space="preserve">По произведенным Заказчиком расчетам среднее квадратичное отклонение составило 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</si>
  <si>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</si>
  <si>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руб.</t>
  </si>
  <si>
    <t>***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</si>
  <si>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Поскольку коэффициент вариации цены менее 33%, совокупность значений, используемых в расчете, при определении НМЦК считается однородной  и не требуется дополнительные исследования в целях увеличения количества ценовой информации, используемой в расчетах</t>
  </si>
  <si>
    <t>Основные характеристики объекта закупки</t>
  </si>
  <si>
    <t>Наименование товара</t>
  </si>
  <si>
    <t>Работник контрактной службы:</t>
  </si>
  <si>
    <t>(должность)</t>
  </si>
  <si>
    <t>(подпись/расшифровка подписи)</t>
  </si>
  <si>
    <t xml:space="preserve">Проверка минимальной цены (расчет и обоснование начальной (максимальной) цены контракта)
</t>
  </si>
  <si>
    <t>Расчет НМЦК</t>
  </si>
  <si>
    <t>Средняя арифметическая цена за ед&lt;ц&gt;</t>
  </si>
  <si>
    <t>Штука</t>
  </si>
  <si>
    <t>специалист по закупкам</t>
  </si>
  <si>
    <t>Латыпова Н.А.</t>
  </si>
  <si>
    <t>Цены поставщиков (исполнителей, подрядчиков) за единицу товара (работы, услуги), руб. (в соответсвии с п 3.17 Приказа Минэконразвития РФ от 02.10.2013г. № 567 , цены,  используемые в расчете приводены в соответствие с условиями планируемой закупки, в отношении которой определяется НМЦК, с помощью пересчета с учетом различий в коммерческих и  финансовых условий поставок товаров)</t>
  </si>
  <si>
    <t>Для проверки минимальной цены целесообразно использовать коммерческое предложение на сумму</t>
  </si>
  <si>
    <t>В соответствии с условиями закупочной сессии</t>
  </si>
  <si>
    <t xml:space="preserve">Объемный баннер с нанесением
</t>
  </si>
  <si>
    <t>32.99.53.190</t>
  </si>
  <si>
    <t>Дата подготовки обоснования НМЦК: 15.06.2026</t>
  </si>
  <si>
    <t>Поставка товара</t>
  </si>
  <si>
    <t>Приложение к проверке минимальной цены для размещения на ЕАТ закупочной сессии
Поставка товара</t>
  </si>
  <si>
    <t>Поставщик №1, вх.-05.8-53/1 от 15.06.2026</t>
  </si>
  <si>
    <t>Поставщик №2, вх.-05.8-53/2 от 15.06.2027</t>
  </si>
  <si>
    <t>Поставщик №13, вх.-05.8-53/3 от 15.06.2028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</si>
</sst>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1" applyFont="1" applyFill="1"/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0" xfId="0" applyFont="1" applyFill="1"/>
    <xf numFmtId="2" fontId="7" fillId="0" borderId="0" xfId="0" applyNumberFormat="1" applyFont="1" applyFill="1"/>
    <xf numFmtId="0" fontId="4" fillId="0" borderId="0" xfId="0" applyFont="1"/>
    <xf numFmtId="4" fontId="9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1" fillId="0" borderId="0" xfId="0" applyFont="1" applyFill="1"/>
    <xf numFmtId="4" fontId="15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4" fillId="2" borderId="0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justify" vertical="top" wrapText="1"/>
    </xf>
    <xf numFmtId="0" fontId="23" fillId="0" borderId="3" xfId="0" applyFont="1" applyFill="1" applyBorder="1" applyAlignment="1">
      <alignment horizontal="center" vertical="top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0" applyFont="1" applyBorder="1"/>
    <xf numFmtId="0" fontId="1" fillId="0" borderId="11" xfId="0" applyFont="1" applyFill="1" applyBorder="1" applyAlignment="1">
      <alignment horizontal="left" vertical="center" wrapText="1"/>
    </xf>
    <xf numFmtId="4" fontId="13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wrapText="1"/>
    </xf>
    <xf numFmtId="0" fontId="9" fillId="2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4" fontId="8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6" xfId="0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70152</xdr:colOff>
      <xdr:row>9</xdr:row>
      <xdr:rowOff>1435853</xdr:rowOff>
    </xdr:from>
    <xdr:to>
      <xdr:col>11</xdr:col>
      <xdr:colOff>1469570</xdr:colOff>
      <xdr:row>9</xdr:row>
      <xdr:rowOff>1854651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0331" y="5830960"/>
          <a:ext cx="1399418" cy="418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490009</xdr:colOff>
      <xdr:row>9</xdr:row>
      <xdr:rowOff>2468033</xdr:rowOff>
    </xdr:from>
    <xdr:to>
      <xdr:col>12</xdr:col>
      <xdr:colOff>1423459</xdr:colOff>
      <xdr:row>9</xdr:row>
      <xdr:rowOff>2820458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2176" y="6182783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123824</xdr:colOff>
      <xdr:row>9</xdr:row>
      <xdr:rowOff>1592036</xdr:rowOff>
    </xdr:from>
    <xdr:to>
      <xdr:col>13</xdr:col>
      <xdr:colOff>2143125</xdr:colOff>
      <xdr:row>9</xdr:row>
      <xdr:rowOff>1952625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5288" y="5987143"/>
          <a:ext cx="2019301" cy="360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638175</xdr:colOff>
      <xdr:row>9</xdr:row>
      <xdr:rowOff>1371600</xdr:rowOff>
    </xdr:from>
    <xdr:to>
      <xdr:col>13</xdr:col>
      <xdr:colOff>809625</xdr:colOff>
      <xdr:row>9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5" y="5457825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tabSelected="1" view="pageBreakPreview" topLeftCell="A10" zoomScale="70" zoomScaleNormal="70" zoomScaleSheetLayoutView="70" workbookViewId="0">
      <selection activeCell="C6" sqref="C6:N6"/>
    </sheetView>
  </sheetViews>
  <sheetFormatPr defaultRowHeight="15" x14ac:dyDescent="0.25"/>
  <cols>
    <col min="1" max="1" width="4.28515625" style="2" customWidth="1"/>
    <col min="2" max="2" width="46.7109375" style="18" customWidth="1"/>
    <col min="3" max="3" width="17.28515625" style="2" customWidth="1"/>
    <col min="4" max="4" width="14.5703125" style="2" customWidth="1"/>
    <col min="5" max="5" width="17" style="2" customWidth="1"/>
    <col min="6" max="6" width="19.140625" style="2" hidden="1" customWidth="1"/>
    <col min="7" max="7" width="15.140625" style="2" customWidth="1"/>
    <col min="8" max="9" width="29.42578125" style="2" customWidth="1"/>
    <col min="10" max="10" width="25" style="2" customWidth="1"/>
    <col min="11" max="11" width="18.28515625" style="2" customWidth="1"/>
    <col min="12" max="13" width="24" style="2" customWidth="1"/>
    <col min="14" max="14" width="36.5703125" style="2" customWidth="1"/>
    <col min="15" max="15" width="12.140625" style="2" bestFit="1" customWidth="1"/>
    <col min="16" max="16" width="19.42578125" style="2" customWidth="1"/>
    <col min="17" max="17" width="11.140625" style="2" bestFit="1" customWidth="1"/>
    <col min="18" max="16384" width="9.140625" style="2"/>
  </cols>
  <sheetData>
    <row r="1" spans="1:36" ht="60" customHeight="1" x14ac:dyDescent="0.25">
      <c r="L1" s="46" t="s">
        <v>38</v>
      </c>
      <c r="M1" s="47"/>
      <c r="N1" s="47"/>
    </row>
    <row r="2" spans="1:36" ht="16.5" x14ac:dyDescent="0.25">
      <c r="N2" s="3"/>
    </row>
    <row r="3" spans="1:36" ht="25.5" customHeight="1" x14ac:dyDescent="0.25">
      <c r="B3" s="48" t="s">
        <v>25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36" ht="15" customHeight="1" x14ac:dyDescent="0.25">
      <c r="A4" s="43" t="s">
        <v>0</v>
      </c>
      <c r="B4" s="43"/>
      <c r="C4" s="54" t="s">
        <v>37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36" ht="18" customHeight="1" x14ac:dyDescent="0.25">
      <c r="A5" s="43"/>
      <c r="B5" s="43"/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36" ht="41.25" customHeight="1" x14ac:dyDescent="0.25">
      <c r="A6" s="63" t="s">
        <v>20</v>
      </c>
      <c r="B6" s="64"/>
      <c r="C6" s="68" t="s">
        <v>33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36" ht="86.25" customHeight="1" x14ac:dyDescent="0.3">
      <c r="A7" s="44" t="s">
        <v>1</v>
      </c>
      <c r="B7" s="44"/>
      <c r="C7" s="60" t="s">
        <v>14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  <c r="R7" s="8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1:36" s="28" customFormat="1" ht="33" customHeight="1" x14ac:dyDescent="0.3">
      <c r="A8" s="30"/>
      <c r="B8" s="30" t="s">
        <v>26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R8" s="2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6" ht="115.5" customHeight="1" x14ac:dyDescent="0.25">
      <c r="A9" s="27" t="s">
        <v>6</v>
      </c>
      <c r="B9" s="45" t="s">
        <v>21</v>
      </c>
      <c r="C9" s="45" t="s">
        <v>13</v>
      </c>
      <c r="D9" s="45" t="s">
        <v>7</v>
      </c>
      <c r="E9" s="45" t="s">
        <v>12</v>
      </c>
      <c r="F9" s="50"/>
      <c r="G9" s="52" t="s">
        <v>2</v>
      </c>
      <c r="H9" s="49" t="s">
        <v>31</v>
      </c>
      <c r="I9" s="49"/>
      <c r="J9" s="49"/>
      <c r="K9" s="49" t="s">
        <v>9</v>
      </c>
      <c r="L9" s="49"/>
      <c r="M9" s="49"/>
      <c r="N9" s="27" t="s">
        <v>11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153.75" customHeight="1" x14ac:dyDescent="0.25">
      <c r="A10" s="1"/>
      <c r="B10" s="49"/>
      <c r="C10" s="45"/>
      <c r="D10" s="45"/>
      <c r="E10" s="45"/>
      <c r="F10" s="51"/>
      <c r="G10" s="53"/>
      <c r="H10" s="17" t="s">
        <v>39</v>
      </c>
      <c r="I10" s="17" t="s">
        <v>40</v>
      </c>
      <c r="J10" s="17" t="s">
        <v>41</v>
      </c>
      <c r="K10" s="23" t="s">
        <v>27</v>
      </c>
      <c r="L10" s="13" t="s">
        <v>3</v>
      </c>
      <c r="M10" s="13" t="s">
        <v>4</v>
      </c>
      <c r="N10" s="4" t="s">
        <v>5</v>
      </c>
      <c r="O10" s="34"/>
      <c r="P10" s="34"/>
      <c r="Q10" s="34"/>
      <c r="R10" s="36"/>
      <c r="S10" s="36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22.5" customHeight="1" x14ac:dyDescent="0.25">
      <c r="A11" s="38"/>
      <c r="B11" s="39">
        <v>1</v>
      </c>
      <c r="C11" s="23">
        <v>2</v>
      </c>
      <c r="D11" s="16">
        <v>3</v>
      </c>
      <c r="E11" s="23">
        <v>4</v>
      </c>
      <c r="F11" s="23">
        <v>5</v>
      </c>
      <c r="G11" s="23">
        <v>6</v>
      </c>
      <c r="H11" s="23">
        <v>7</v>
      </c>
      <c r="I11" s="23">
        <v>8</v>
      </c>
      <c r="J11" s="23">
        <v>9</v>
      </c>
      <c r="K11" s="1">
        <v>10</v>
      </c>
      <c r="L11" s="23">
        <v>11</v>
      </c>
      <c r="M11" s="1">
        <v>12</v>
      </c>
      <c r="N11" s="23">
        <v>13</v>
      </c>
      <c r="O11" s="34"/>
      <c r="P11" s="34"/>
      <c r="Q11" s="34"/>
      <c r="R11" s="36"/>
      <c r="S11" s="36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22.5" customHeight="1" x14ac:dyDescent="0.25">
      <c r="A12" s="37">
        <v>1</v>
      </c>
      <c r="B12" s="86" t="s">
        <v>34</v>
      </c>
      <c r="C12" s="1" t="s">
        <v>35</v>
      </c>
      <c r="D12" s="33" t="s">
        <v>28</v>
      </c>
      <c r="E12" s="23">
        <v>1</v>
      </c>
      <c r="F12" s="32"/>
      <c r="G12" s="23">
        <v>3</v>
      </c>
      <c r="H12" s="23">
        <v>93000</v>
      </c>
      <c r="I12" s="23">
        <v>70000</v>
      </c>
      <c r="J12" s="26">
        <v>56000</v>
      </c>
      <c r="K12" s="35">
        <f>(H12+I12+J12)/3</f>
        <v>73000</v>
      </c>
      <c r="L12" s="35">
        <f>SQRT(((SUM((POWER(H12-K12,2)),(POWER(J12-K12,2)),POWER(I12-K12,2))))/(G12-1))</f>
        <v>18681.54</v>
      </c>
      <c r="M12" s="87">
        <f>L12/K12</f>
        <v>0.25590000000000002</v>
      </c>
      <c r="N12" s="35">
        <f t="shared" ref="N12" si="0">K12*E12</f>
        <v>73000</v>
      </c>
      <c r="O12" s="34"/>
      <c r="P12" s="34"/>
      <c r="Q12" s="34"/>
      <c r="R12" s="36"/>
      <c r="S12" s="36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5" customFormat="1" ht="21" x14ac:dyDescent="0.25">
      <c r="A13" s="15"/>
      <c r="C13" s="20"/>
      <c r="D13" s="20"/>
      <c r="E13" s="21"/>
      <c r="F13" s="24"/>
      <c r="G13" s="25"/>
      <c r="H13" s="26">
        <f>(H12*E12)</f>
        <v>93000</v>
      </c>
      <c r="I13" s="26">
        <f>(I12*E12)</f>
        <v>70000</v>
      </c>
      <c r="J13" s="26">
        <f>(J12*E12)</f>
        <v>56000</v>
      </c>
      <c r="K13" s="14"/>
      <c r="L13" s="14">
        <f>AVERAGE(L11:L12)</f>
        <v>9346.27</v>
      </c>
      <c r="M13" s="14"/>
      <c r="N13" s="14">
        <f>SUM(N12:N12)</f>
        <v>73000</v>
      </c>
      <c r="P13" s="7"/>
      <c r="R13" s="36"/>
      <c r="S13" s="36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6" customFormat="1" x14ac:dyDescent="0.25">
      <c r="A14" s="41" t="s">
        <v>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R14" s="36"/>
      <c r="S14" s="36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6" customFormat="1" ht="38.25" customHeight="1" x14ac:dyDescent="0.25">
      <c r="A15" s="42" t="s">
        <v>10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R15" s="36"/>
      <c r="S15" s="36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6" customFormat="1" ht="23.25" customHeight="1" x14ac:dyDescent="0.25">
      <c r="A16" s="42" t="s">
        <v>18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R16" s="36"/>
      <c r="S16" s="3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2:36" s="6" customFormat="1" ht="25.5" customHeight="1" x14ac:dyDescent="0.25">
      <c r="B17" s="84" t="s">
        <v>15</v>
      </c>
      <c r="C17" s="84"/>
      <c r="D17" s="84"/>
      <c r="E17" s="12">
        <f>L13</f>
        <v>9346.27</v>
      </c>
      <c r="F17" s="11"/>
      <c r="G17" s="11"/>
      <c r="H17" s="11"/>
      <c r="I17" s="11"/>
      <c r="J17" s="11"/>
      <c r="K17" s="11"/>
      <c r="L17" s="11"/>
      <c r="M17" s="11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2:36" ht="30.75" customHeight="1" x14ac:dyDescent="0.25">
      <c r="B18" s="85" t="s">
        <v>19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9"/>
      <c r="O18" s="9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2:36" ht="18.75" customHeight="1" x14ac:dyDescent="0.25">
      <c r="B19" s="81" t="s">
        <v>16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19">
        <f>N13</f>
        <v>73000</v>
      </c>
      <c r="N19" s="10" t="s">
        <v>17</v>
      </c>
    </row>
    <row r="20" spans="2:36" ht="18.75" customHeight="1" x14ac:dyDescent="0.25">
      <c r="B20" s="83" t="s">
        <v>32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31">
        <f>MIN(H13:J13)</f>
        <v>56000</v>
      </c>
      <c r="N20" s="10" t="s">
        <v>17</v>
      </c>
    </row>
    <row r="21" spans="2:36" ht="19.5" thickBot="1" x14ac:dyDescent="0.35">
      <c r="B21" s="71" t="s">
        <v>36</v>
      </c>
      <c r="C21" s="71"/>
      <c r="D21" s="71"/>
      <c r="E21" s="71"/>
    </row>
    <row r="22" spans="2:36" ht="16.5" thickBot="1" x14ac:dyDescent="0.3">
      <c r="B22" s="72" t="s">
        <v>22</v>
      </c>
      <c r="C22" s="73"/>
      <c r="D22" s="73"/>
      <c r="E22" s="74"/>
    </row>
    <row r="23" spans="2:36" ht="15.75" x14ac:dyDescent="0.25">
      <c r="B23" s="75" t="s">
        <v>29</v>
      </c>
      <c r="C23" s="76"/>
      <c r="D23" s="76"/>
      <c r="E23" s="77"/>
    </row>
    <row r="24" spans="2:36" ht="16.5" thickBot="1" x14ac:dyDescent="0.3">
      <c r="B24" s="78" t="s">
        <v>23</v>
      </c>
      <c r="C24" s="79"/>
      <c r="D24" s="79"/>
      <c r="E24" s="80"/>
    </row>
    <row r="25" spans="2:36" ht="15.75" x14ac:dyDescent="0.25">
      <c r="B25" s="75" t="s">
        <v>30</v>
      </c>
      <c r="C25" s="76"/>
      <c r="D25" s="76"/>
      <c r="E25" s="77"/>
    </row>
    <row r="26" spans="2:36" ht="16.5" thickBot="1" x14ac:dyDescent="0.3">
      <c r="B26" s="65" t="s">
        <v>24</v>
      </c>
      <c r="C26" s="66"/>
      <c r="D26" s="67"/>
      <c r="E26" s="67"/>
    </row>
  </sheetData>
  <mergeCells count="30">
    <mergeCell ref="B26:E26"/>
    <mergeCell ref="C6:N6"/>
    <mergeCell ref="B21:E21"/>
    <mergeCell ref="B22:E22"/>
    <mergeCell ref="B23:E23"/>
    <mergeCell ref="B24:E24"/>
    <mergeCell ref="B25:E25"/>
    <mergeCell ref="A16:N16"/>
    <mergeCell ref="B19:L19"/>
    <mergeCell ref="B20:L20"/>
    <mergeCell ref="B9:B10"/>
    <mergeCell ref="B17:D17"/>
    <mergeCell ref="B18:M18"/>
    <mergeCell ref="L1:N1"/>
    <mergeCell ref="B3:N3"/>
    <mergeCell ref="K9:M9"/>
    <mergeCell ref="E9:E10"/>
    <mergeCell ref="F9:F10"/>
    <mergeCell ref="G9:G10"/>
    <mergeCell ref="H9:J9"/>
    <mergeCell ref="C4:N5"/>
    <mergeCell ref="C7:N7"/>
    <mergeCell ref="A6:B6"/>
    <mergeCell ref="S7:AH7"/>
    <mergeCell ref="A14:N14"/>
    <mergeCell ref="A15:N15"/>
    <mergeCell ref="A4:B5"/>
    <mergeCell ref="A7:B7"/>
    <mergeCell ref="D9:D10"/>
    <mergeCell ref="C9:C10"/>
  </mergeCells>
  <conditionalFormatting sqref="M13">
    <cfRule type="cellIs" dxfId="2" priority="79" stopIfTrue="1" operator="greaterThan">
      <formula>0.33</formula>
    </cfRule>
  </conditionalFormatting>
  <conditionalFormatting sqref="M12">
    <cfRule type="cellIs" dxfId="1" priority="1" stopIfTrue="1" operator="greaterThan">
      <formula>0.33</formula>
    </cfRule>
  </conditionalFormatting>
  <printOptions horizontalCentered="1"/>
  <pageMargins left="0.62992125984251968" right="0.23622047244094491" top="0.74803149606299213" bottom="0.35433070866141736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4:M40"/>
  <sheetViews>
    <sheetView topLeftCell="A22" workbookViewId="0">
      <selection activeCell="M40" sqref="M4:M40"/>
    </sheetView>
  </sheetViews>
  <sheetFormatPr defaultRowHeight="15" x14ac:dyDescent="0.25"/>
  <cols>
    <col min="1" max="2" width="9.140625" customWidth="1"/>
  </cols>
  <sheetData>
    <row r="4" spans="13:13" x14ac:dyDescent="0.25">
      <c r="M4">
        <v>150</v>
      </c>
    </row>
    <row r="5" spans="13:13" ht="25.5" customHeight="1" x14ac:dyDescent="0.25">
      <c r="M5">
        <v>6</v>
      </c>
    </row>
    <row r="6" spans="13:13" x14ac:dyDescent="0.25">
      <c r="M6">
        <v>20</v>
      </c>
    </row>
    <row r="7" spans="13:13" x14ac:dyDescent="0.25">
      <c r="M7">
        <v>6</v>
      </c>
    </row>
    <row r="8" spans="13:13" x14ac:dyDescent="0.25">
      <c r="M8">
        <v>20</v>
      </c>
    </row>
    <row r="9" spans="13:13" x14ac:dyDescent="0.25">
      <c r="M9">
        <v>10</v>
      </c>
    </row>
    <row r="10" spans="13:13" x14ac:dyDescent="0.25">
      <c r="M10">
        <v>30</v>
      </c>
    </row>
    <row r="11" spans="13:13" ht="51" customHeight="1" x14ac:dyDescent="0.25">
      <c r="M11">
        <v>10</v>
      </c>
    </row>
    <row r="12" spans="13:13" ht="51" customHeight="1" x14ac:dyDescent="0.25">
      <c r="M12">
        <v>10</v>
      </c>
    </row>
    <row r="13" spans="13:13" x14ac:dyDescent="0.25">
      <c r="M13">
        <v>10</v>
      </c>
    </row>
    <row r="14" spans="13:13" ht="15" customHeight="1" x14ac:dyDescent="0.25">
      <c r="M14">
        <v>20</v>
      </c>
    </row>
    <row r="15" spans="13:13" ht="15" customHeight="1" x14ac:dyDescent="0.25">
      <c r="M15">
        <v>10</v>
      </c>
    </row>
    <row r="16" spans="13:13" x14ac:dyDescent="0.25">
      <c r="M16">
        <v>40</v>
      </c>
    </row>
    <row r="17" spans="13:13" x14ac:dyDescent="0.25">
      <c r="M17">
        <v>20</v>
      </c>
    </row>
    <row r="18" spans="13:13" x14ac:dyDescent="0.25">
      <c r="M18">
        <v>3</v>
      </c>
    </row>
    <row r="19" spans="13:13" x14ac:dyDescent="0.25">
      <c r="M19">
        <v>10</v>
      </c>
    </row>
    <row r="20" spans="13:13" x14ac:dyDescent="0.25">
      <c r="M20">
        <v>40</v>
      </c>
    </row>
    <row r="21" spans="13:13" x14ac:dyDescent="0.25">
      <c r="M21">
        <v>50</v>
      </c>
    </row>
    <row r="22" spans="13:13" ht="15" customHeight="1" x14ac:dyDescent="0.25">
      <c r="M22">
        <v>30</v>
      </c>
    </row>
    <row r="23" spans="13:13" ht="15" customHeight="1" x14ac:dyDescent="0.25">
      <c r="M23">
        <v>20</v>
      </c>
    </row>
    <row r="24" spans="13:13" x14ac:dyDescent="0.25">
      <c r="M24">
        <v>30</v>
      </c>
    </row>
    <row r="25" spans="13:13" ht="15" customHeight="1" x14ac:dyDescent="0.25">
      <c r="M25">
        <v>50</v>
      </c>
    </row>
    <row r="26" spans="13:13" ht="15" customHeight="1" x14ac:dyDescent="0.25">
      <c r="M26">
        <v>40</v>
      </c>
    </row>
    <row r="27" spans="13:13" x14ac:dyDescent="0.25">
      <c r="M27">
        <v>4</v>
      </c>
    </row>
    <row r="28" spans="13:13" x14ac:dyDescent="0.25">
      <c r="M28">
        <v>4</v>
      </c>
    </row>
    <row r="29" spans="13:13" x14ac:dyDescent="0.25">
      <c r="M29">
        <v>4</v>
      </c>
    </row>
    <row r="30" spans="13:13" x14ac:dyDescent="0.25">
      <c r="M30">
        <v>4</v>
      </c>
    </row>
    <row r="31" spans="13:13" x14ac:dyDescent="0.25">
      <c r="M31">
        <v>4</v>
      </c>
    </row>
    <row r="32" spans="13:13" x14ac:dyDescent="0.25">
      <c r="M32">
        <v>4</v>
      </c>
    </row>
    <row r="33" spans="13:13" x14ac:dyDescent="0.25">
      <c r="M33">
        <v>4</v>
      </c>
    </row>
    <row r="34" spans="13:13" x14ac:dyDescent="0.25">
      <c r="M34">
        <v>4</v>
      </c>
    </row>
    <row r="35" spans="13:13" x14ac:dyDescent="0.25">
      <c r="M35">
        <v>16</v>
      </c>
    </row>
    <row r="36" spans="13:13" x14ac:dyDescent="0.25">
      <c r="M36">
        <v>16</v>
      </c>
    </row>
    <row r="37" spans="13:13" x14ac:dyDescent="0.25">
      <c r="M37">
        <v>16</v>
      </c>
    </row>
    <row r="38" spans="13:13" x14ac:dyDescent="0.25">
      <c r="M38">
        <v>16</v>
      </c>
    </row>
    <row r="39" spans="13:13" ht="26.25" customHeight="1" x14ac:dyDescent="0.25">
      <c r="M39">
        <v>2</v>
      </c>
    </row>
    <row r="40" spans="13:13" ht="26.25" customHeight="1" x14ac:dyDescent="0.25">
      <c r="M40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Loskutova</dc:creator>
  <cp:lastModifiedBy>Латыпова</cp:lastModifiedBy>
  <cp:lastPrinted>2025-10-21T09:52:06Z</cp:lastPrinted>
  <dcterms:created xsi:type="dcterms:W3CDTF">2017-05-03T01:13:15Z</dcterms:created>
  <dcterms:modified xsi:type="dcterms:W3CDTF">2026-06-15T05:58:37Z</dcterms:modified>
</cp:coreProperties>
</file>