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5" yWindow="30" windowWidth="28725" windowHeight="12255"/>
  </bookViews>
  <sheets>
    <sheet name="Б1+ТБ1 июнь" sheetId="26" r:id="rId1"/>
  </sheets>
  <definedNames>
    <definedName name="_xlnm._FilterDatabase" localSheetId="0" hidden="1">'Б1+ТБ1 июнь'!$A$4:$V$4</definedName>
  </definedNames>
  <calcPr calcId="145621"/>
</workbook>
</file>

<file path=xl/calcChain.xml><?xml version="1.0" encoding="utf-8"?>
<calcChain xmlns="http://schemas.openxmlformats.org/spreadsheetml/2006/main">
  <c r="W6" i="26" l="1"/>
  <c r="W7" i="26"/>
  <c r="W8" i="26"/>
  <c r="W9" i="26"/>
  <c r="W10" i="26"/>
  <c r="W11" i="26"/>
  <c r="W5" i="26"/>
  <c r="S8" i="26"/>
  <c r="Q6" i="26"/>
  <c r="Q7" i="26"/>
  <c r="Q8" i="26"/>
  <c r="Q9" i="26"/>
  <c r="Q10" i="26"/>
  <c r="Q11" i="26"/>
  <c r="Q5" i="26"/>
  <c r="O5" i="26" l="1"/>
  <c r="O6" i="26"/>
  <c r="O9" i="26"/>
  <c r="O10" i="26"/>
  <c r="O11" i="26"/>
  <c r="M6" i="26"/>
  <c r="M7" i="26"/>
  <c r="M9" i="26"/>
  <c r="M10" i="26"/>
  <c r="M11" i="26"/>
  <c r="K5" i="26"/>
  <c r="H6" i="26"/>
  <c r="H7" i="26"/>
  <c r="H8" i="26"/>
  <c r="H9" i="26"/>
  <c r="H10" i="26"/>
  <c r="H11" i="26"/>
  <c r="K6" i="26"/>
  <c r="U6" i="26" s="1"/>
  <c r="K7" i="26"/>
  <c r="U7" i="26" s="1"/>
  <c r="K8" i="26"/>
  <c r="U8" i="26" s="1"/>
  <c r="K9" i="26"/>
  <c r="U9" i="26" s="1"/>
  <c r="K10" i="26"/>
  <c r="U10" i="26" s="1"/>
  <c r="K11" i="26"/>
  <c r="U11" i="26" s="1"/>
  <c r="V8" i="26" l="1"/>
  <c r="V6" i="26"/>
  <c r="V7" i="26"/>
  <c r="U5" i="26"/>
  <c r="M5" i="26"/>
  <c r="H5" i="26" l="1"/>
  <c r="V5" i="26" l="1"/>
  <c r="V10" i="26"/>
  <c r="V9" i="26"/>
  <c r="V11" i="26" l="1"/>
  <c r="V12" i="26" s="1"/>
</calcChain>
</file>

<file path=xl/sharedStrings.xml><?xml version="1.0" encoding="utf-8"?>
<sst xmlns="http://schemas.openxmlformats.org/spreadsheetml/2006/main" count="71" uniqueCount="44">
  <si>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</si>
  <si>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</si>
  <si>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</si>
  <si>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</si>
  <si>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</si>
  <si>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</si>
  <si>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МНН (ТН)</t>
  </si>
  <si>
    <t>Кол-во ед.изм.</t>
  </si>
  <si>
    <t>Цена из ГРЛС</t>
  </si>
  <si>
    <t>ОКПД/КТРУ</t>
  </si>
  <si>
    <t>уп</t>
  </si>
  <si>
    <t>ТХ</t>
  </si>
  <si>
    <t>Ед. изм в одной уп.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</si>
  <si>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  </t>
  </si>
  <si>
    <t>-</t>
  </si>
  <si>
    <t>мл</t>
  </si>
  <si>
    <t>шт</t>
  </si>
  <si>
    <t>КЛОПИДОГРЕЛ</t>
  </si>
  <si>
    <t xml:space="preserve">Таблетки, покрытые оболочкой 75 мг </t>
  </si>
  <si>
    <t>21.20.10.131-000001-1-00020-0000000000000</t>
  </si>
  <si>
    <t>АЦЕТИЛСАЛИЦИЛОВАЯ КИСЛОТА+МАГНИЯ ГИДРОКСИД</t>
  </si>
  <si>
    <t>Таблетки, покрытые оболочкой 75 мг+15.2 мг</t>
  </si>
  <si>
    <t>21.20.10.131-000005-1-00006-0000000000000</t>
  </si>
  <si>
    <t>ТРИГЕКСИФЕНИДИЛ</t>
  </si>
  <si>
    <t>Таблетки 2 мг</t>
  </si>
  <si>
    <t>21.20.10.234-000001-1-00037-0000000000000</t>
  </si>
  <si>
    <t>КЛОЗАПИН</t>
  </si>
  <si>
    <t>Таблетки 100 мг</t>
  </si>
  <si>
    <t>21.20.10.235-000029-1-00180-0000000000000</t>
  </si>
  <si>
    <t>ОКСИБУПРОКАИН</t>
  </si>
  <si>
    <t>Капли глазные 4 мг/мл</t>
  </si>
  <si>
    <t>21.20.10.261-000022-1-00006-0000000000000</t>
  </si>
  <si>
    <t>МАКРОГОЛ</t>
  </si>
  <si>
    <t>Порошок для приготовления раствора для приема внутрь 12000 мг</t>
  </si>
  <si>
    <t>21.20.10.115-000011-1-00060-0000000000000</t>
  </si>
  <si>
    <t>г</t>
  </si>
  <si>
    <t>ВЕРАПАМИЛ</t>
  </si>
  <si>
    <t>Таблетки, покрытые оболочкой 40 мг</t>
  </si>
  <si>
    <t>21.20.10.147-000003-1-00042-0000000000000</t>
  </si>
  <si>
    <t>КП 3 вх-878 от 03.06.2026</t>
  </si>
  <si>
    <t>КП 4 вх-877 от 03.06.2026</t>
  </si>
  <si>
    <t>КП 3 вх-876 от 03.06.2026</t>
  </si>
  <si>
    <t>КП 2 вх-875 от 03.06.2026</t>
  </si>
  <si>
    <t>КП 1 вх-874 от 03.06.2026, КП 2 вх-873 от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</si>
</sst>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"/>
  </numFmts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1"/>
      <color rgb="FF000000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rgb="FF000000"/>
      <name val="XO Thames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/>
    <xf numFmtId="2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19" sqref="B19"/>
    </sheetView>
  </sheetViews>
  <sheetFormatPr defaultRowHeight="15" x14ac:dyDescent="0.25"/>
  <cols>
    <col min="1" max="1" width="6.42578125" style="21" customWidth="1"/>
    <col min="2" max="2" width="27.5703125" style="11" customWidth="1"/>
    <col min="3" max="3" width="32.140625" style="11" customWidth="1"/>
    <col min="4" max="4" width="23" style="11" customWidth="1"/>
    <col min="5" max="5" width="8.85546875" style="16" customWidth="1"/>
    <col min="6" max="6" width="7" style="16" customWidth="1"/>
    <col min="7" max="7" width="7.140625" style="16" customWidth="1"/>
    <col min="8" max="8" width="7.42578125" style="16" customWidth="1"/>
    <col min="9" max="9" width="7.5703125" style="16" customWidth="1"/>
    <col min="10" max="10" width="13.140625" style="11" hidden="1" customWidth="1"/>
    <col min="11" max="11" width="11.5703125" style="11" customWidth="1"/>
    <col min="12" max="12" width="11.42578125" style="11" customWidth="1"/>
    <col min="13" max="13" width="10.85546875" style="11" customWidth="1"/>
    <col min="14" max="14" width="11.7109375" style="11" customWidth="1"/>
    <col min="15" max="15" width="11.85546875" style="12" customWidth="1"/>
    <col min="16" max="16" width="11.5703125" style="12" customWidth="1"/>
    <col min="17" max="17" width="10.7109375" style="11" customWidth="1"/>
    <col min="18" max="18" width="10" style="11" customWidth="1"/>
    <col min="19" max="20" width="10" style="12" customWidth="1"/>
    <col min="21" max="21" width="11.85546875" style="11" customWidth="1"/>
    <col min="22" max="22" width="12.42578125" style="11" customWidth="1"/>
    <col min="23" max="23" width="22.5703125" style="11" customWidth="1"/>
    <col min="24" max="24" width="12.42578125" style="11" customWidth="1"/>
    <col min="25" max="16384" width="9.140625" style="11"/>
  </cols>
  <sheetData>
    <row r="1" spans="1:24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9"/>
      <c r="X1" s="9"/>
    </row>
    <row r="2" spans="1:24" ht="56.25" customHeight="1" x14ac:dyDescent="0.25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10"/>
      <c r="X2" s="10"/>
    </row>
    <row r="3" spans="1:24" ht="15.75" x14ac:dyDescent="0.25">
      <c r="A3" s="22"/>
      <c r="B3" s="9"/>
      <c r="C3" s="9"/>
      <c r="D3" s="9"/>
      <c r="E3" s="18"/>
      <c r="F3" s="18"/>
      <c r="G3" s="18"/>
      <c r="H3" s="18"/>
      <c r="I3" s="18"/>
      <c r="J3" s="9"/>
      <c r="K3" s="9"/>
      <c r="L3" s="9"/>
      <c r="M3" s="9"/>
      <c r="N3" s="9"/>
      <c r="O3" s="37"/>
      <c r="P3" s="37"/>
      <c r="Q3" s="9"/>
      <c r="R3" s="9"/>
      <c r="S3" s="14"/>
      <c r="T3" s="14"/>
      <c r="U3" s="9"/>
      <c r="V3" s="9"/>
      <c r="W3" s="9"/>
      <c r="X3" s="9"/>
    </row>
    <row r="4" spans="1:24" ht="64.5" customHeight="1" x14ac:dyDescent="0.25">
      <c r="A4" s="20" t="s">
        <v>5</v>
      </c>
      <c r="B4" s="28" t="s">
        <v>6</v>
      </c>
      <c r="C4" s="28" t="s">
        <v>11</v>
      </c>
      <c r="D4" s="29" t="s">
        <v>9</v>
      </c>
      <c r="E4" s="23" t="s">
        <v>12</v>
      </c>
      <c r="F4" s="46" t="s">
        <v>1</v>
      </c>
      <c r="G4" s="47"/>
      <c r="H4" s="48" t="s">
        <v>7</v>
      </c>
      <c r="I4" s="49"/>
      <c r="J4" s="30" t="s">
        <v>8</v>
      </c>
      <c r="K4" s="50" t="s">
        <v>43</v>
      </c>
      <c r="L4" s="51"/>
      <c r="M4" s="50" t="s">
        <v>42</v>
      </c>
      <c r="N4" s="51"/>
      <c r="O4" s="52" t="s">
        <v>41</v>
      </c>
      <c r="P4" s="52"/>
      <c r="Q4" s="52" t="s">
        <v>40</v>
      </c>
      <c r="R4" s="52"/>
      <c r="S4" s="52" t="s">
        <v>39</v>
      </c>
      <c r="T4" s="52"/>
      <c r="U4" s="31" t="s">
        <v>2</v>
      </c>
      <c r="V4" s="32" t="s">
        <v>3</v>
      </c>
      <c r="W4" s="2"/>
      <c r="X4" s="2"/>
    </row>
    <row r="5" spans="1:24" s="12" customFormat="1" ht="35.25" customHeight="1" x14ac:dyDescent="0.25">
      <c r="A5" s="34">
        <v>1</v>
      </c>
      <c r="B5" s="35" t="s">
        <v>17</v>
      </c>
      <c r="C5" s="35" t="s">
        <v>18</v>
      </c>
      <c r="D5" s="15" t="s">
        <v>19</v>
      </c>
      <c r="E5" s="15">
        <v>28</v>
      </c>
      <c r="F5" s="33" t="s">
        <v>16</v>
      </c>
      <c r="G5" s="24" t="s">
        <v>10</v>
      </c>
      <c r="H5" s="15">
        <f>E5*I5</f>
        <v>280</v>
      </c>
      <c r="I5" s="15">
        <v>10</v>
      </c>
      <c r="J5" s="30"/>
      <c r="K5" s="39">
        <f>L5/E5</f>
        <v>7.2224999999999993</v>
      </c>
      <c r="L5" s="36">
        <v>202.23</v>
      </c>
      <c r="M5" s="38">
        <f>N5/E5</f>
        <v>9.8803571428571413</v>
      </c>
      <c r="N5" s="36">
        <v>276.64999999999998</v>
      </c>
      <c r="O5" s="38">
        <f>P5/30</f>
        <v>12.166666666666666</v>
      </c>
      <c r="P5" s="36">
        <v>365</v>
      </c>
      <c r="Q5" s="38">
        <f>R5/E5</f>
        <v>13.636071428571428</v>
      </c>
      <c r="R5" s="36">
        <v>381.81</v>
      </c>
      <c r="S5" s="36" t="s">
        <v>14</v>
      </c>
      <c r="T5" s="36" t="s">
        <v>14</v>
      </c>
      <c r="U5" s="26">
        <f t="shared" ref="U5:U11" si="0">MIN(K5:R5)</f>
        <v>7.2224999999999993</v>
      </c>
      <c r="V5" s="27">
        <f t="shared" ref="V5:V11" si="1">H5*U5</f>
        <v>2022.2999999999997</v>
      </c>
      <c r="W5" s="54" t="str">
        <f>CONCATENATE(B5&amp;" ",C5)</f>
        <v xml:space="preserve">КЛОПИДОГРЕЛ Таблетки, покрытые оболочкой 75 мг </v>
      </c>
      <c r="X5" s="2"/>
    </row>
    <row r="6" spans="1:24" s="12" customFormat="1" ht="45" customHeight="1" x14ac:dyDescent="0.25">
      <c r="A6" s="34">
        <v>2</v>
      </c>
      <c r="B6" s="35" t="s">
        <v>20</v>
      </c>
      <c r="C6" s="35" t="s">
        <v>21</v>
      </c>
      <c r="D6" s="15" t="s">
        <v>22</v>
      </c>
      <c r="E6" s="15">
        <v>100</v>
      </c>
      <c r="F6" s="33" t="s">
        <v>16</v>
      </c>
      <c r="G6" s="24" t="s">
        <v>10</v>
      </c>
      <c r="H6" s="15">
        <f t="shared" ref="H6:H11" si="2">E6*I6</f>
        <v>1000</v>
      </c>
      <c r="I6" s="15">
        <v>10</v>
      </c>
      <c r="J6" s="30"/>
      <c r="K6" s="39">
        <f t="shared" ref="K6:K11" si="3">L6/E6</f>
        <v>1.3552000000000002</v>
      </c>
      <c r="L6" s="36">
        <v>135.52000000000001</v>
      </c>
      <c r="M6" s="38">
        <f t="shared" ref="M6:M11" si="4">N6/E6</f>
        <v>2.5366999999999997</v>
      </c>
      <c r="N6" s="36">
        <v>253.67</v>
      </c>
      <c r="O6" s="36">
        <f t="shared" ref="O6:O11" si="5">P6/E6</f>
        <v>1.64</v>
      </c>
      <c r="P6" s="36">
        <v>164</v>
      </c>
      <c r="Q6" s="38">
        <f t="shared" ref="Q6:Q11" si="6">R6/E6</f>
        <v>1.7215</v>
      </c>
      <c r="R6" s="36">
        <v>172.15</v>
      </c>
      <c r="S6" s="36" t="s">
        <v>14</v>
      </c>
      <c r="T6" s="36" t="s">
        <v>14</v>
      </c>
      <c r="U6" s="26">
        <f t="shared" si="0"/>
        <v>1.3552000000000002</v>
      </c>
      <c r="V6" s="27">
        <f t="shared" si="1"/>
        <v>1355.2000000000003</v>
      </c>
      <c r="W6" s="54" t="str">
        <f t="shared" ref="W6:W11" si="7">CONCATENATE(B6&amp;" ",C6)</f>
        <v>АЦЕТИЛСАЛИЦИЛОВАЯ КИСЛОТА+МАГНИЯ ГИДРОКСИД Таблетки, покрытые оболочкой 75 мг+15.2 мг</v>
      </c>
      <c r="X6" s="2"/>
    </row>
    <row r="7" spans="1:24" s="12" customFormat="1" ht="35.25" customHeight="1" x14ac:dyDescent="0.25">
      <c r="A7" s="34">
        <v>3</v>
      </c>
      <c r="B7" s="35" t="s">
        <v>23</v>
      </c>
      <c r="C7" s="35" t="s">
        <v>24</v>
      </c>
      <c r="D7" s="15" t="s">
        <v>25</v>
      </c>
      <c r="E7" s="15">
        <v>50</v>
      </c>
      <c r="F7" s="33" t="s">
        <v>16</v>
      </c>
      <c r="G7" s="24" t="s">
        <v>10</v>
      </c>
      <c r="H7" s="15">
        <f t="shared" si="2"/>
        <v>350</v>
      </c>
      <c r="I7" s="15">
        <v>7</v>
      </c>
      <c r="J7" s="30"/>
      <c r="K7" s="39">
        <f t="shared" si="3"/>
        <v>1.5708000000000002</v>
      </c>
      <c r="L7" s="36">
        <v>78.540000000000006</v>
      </c>
      <c r="M7" s="38">
        <f t="shared" si="4"/>
        <v>1.5718000000000001</v>
      </c>
      <c r="N7" s="36">
        <v>78.59</v>
      </c>
      <c r="O7" s="36" t="s">
        <v>14</v>
      </c>
      <c r="P7" s="36" t="s">
        <v>14</v>
      </c>
      <c r="Q7" s="38">
        <f t="shared" si="6"/>
        <v>1.571</v>
      </c>
      <c r="R7" s="36">
        <v>78.55</v>
      </c>
      <c r="S7" s="36" t="s">
        <v>14</v>
      </c>
      <c r="T7" s="36" t="s">
        <v>14</v>
      </c>
      <c r="U7" s="26">
        <f t="shared" si="0"/>
        <v>1.5708000000000002</v>
      </c>
      <c r="V7" s="27">
        <f t="shared" si="1"/>
        <v>549.78000000000009</v>
      </c>
      <c r="W7" s="54" t="str">
        <f t="shared" si="7"/>
        <v>ТРИГЕКСИФЕНИДИЛ Таблетки 2 мг</v>
      </c>
      <c r="X7" s="2"/>
    </row>
    <row r="8" spans="1:24" s="12" customFormat="1" ht="35.25" customHeight="1" x14ac:dyDescent="0.25">
      <c r="A8" s="34">
        <v>4</v>
      </c>
      <c r="B8" s="35" t="s">
        <v>26</v>
      </c>
      <c r="C8" s="35" t="s">
        <v>27</v>
      </c>
      <c r="D8" s="15" t="s">
        <v>28</v>
      </c>
      <c r="E8" s="15">
        <v>50</v>
      </c>
      <c r="F8" s="33" t="s">
        <v>16</v>
      </c>
      <c r="G8" s="24" t="s">
        <v>10</v>
      </c>
      <c r="H8" s="15">
        <f t="shared" si="2"/>
        <v>350</v>
      </c>
      <c r="I8" s="15">
        <v>7</v>
      </c>
      <c r="J8" s="30"/>
      <c r="K8" s="39">
        <f t="shared" si="3"/>
        <v>40.101599999999998</v>
      </c>
      <c r="L8" s="36">
        <v>2005.08</v>
      </c>
      <c r="M8" s="38" t="s">
        <v>14</v>
      </c>
      <c r="N8" s="36" t="s">
        <v>14</v>
      </c>
      <c r="O8" s="36" t="s">
        <v>14</v>
      </c>
      <c r="P8" s="36" t="s">
        <v>14</v>
      </c>
      <c r="Q8" s="38">
        <f t="shared" si="6"/>
        <v>40.101999999999997</v>
      </c>
      <c r="R8" s="36">
        <v>2005.1</v>
      </c>
      <c r="S8" s="53">
        <f>T8/E8</f>
        <v>50.54</v>
      </c>
      <c r="T8" s="53">
        <v>2527</v>
      </c>
      <c r="U8" s="26">
        <f t="shared" si="0"/>
        <v>40.101599999999998</v>
      </c>
      <c r="V8" s="27">
        <f t="shared" si="1"/>
        <v>14035.56</v>
      </c>
      <c r="W8" s="54" t="str">
        <f t="shared" si="7"/>
        <v>КЛОЗАПИН Таблетки 100 мг</v>
      </c>
      <c r="X8" s="2"/>
    </row>
    <row r="9" spans="1:24" s="12" customFormat="1" ht="34.5" customHeight="1" x14ac:dyDescent="0.25">
      <c r="A9" s="34">
        <v>5</v>
      </c>
      <c r="B9" s="35" t="s">
        <v>29</v>
      </c>
      <c r="C9" s="35" t="s">
        <v>30</v>
      </c>
      <c r="D9" s="15" t="s">
        <v>31</v>
      </c>
      <c r="E9" s="15">
        <v>5</v>
      </c>
      <c r="F9" s="33" t="s">
        <v>15</v>
      </c>
      <c r="G9" s="24" t="s">
        <v>10</v>
      </c>
      <c r="H9" s="15">
        <f t="shared" si="2"/>
        <v>50</v>
      </c>
      <c r="I9" s="15">
        <v>10</v>
      </c>
      <c r="J9" s="30"/>
      <c r="K9" s="39">
        <f t="shared" si="3"/>
        <v>21.603999999999999</v>
      </c>
      <c r="L9" s="36">
        <v>108.02</v>
      </c>
      <c r="M9" s="38">
        <f t="shared" si="4"/>
        <v>23.362000000000002</v>
      </c>
      <c r="N9" s="36">
        <v>116.81</v>
      </c>
      <c r="O9" s="36">
        <f t="shared" si="5"/>
        <v>27.6</v>
      </c>
      <c r="P9" s="36">
        <v>138</v>
      </c>
      <c r="Q9" s="38">
        <f t="shared" si="6"/>
        <v>28.643999999999998</v>
      </c>
      <c r="R9" s="36">
        <v>143.22</v>
      </c>
      <c r="S9" s="36" t="s">
        <v>14</v>
      </c>
      <c r="T9" s="36" t="s">
        <v>14</v>
      </c>
      <c r="U9" s="26">
        <f t="shared" si="0"/>
        <v>21.603999999999999</v>
      </c>
      <c r="V9" s="27">
        <f t="shared" si="1"/>
        <v>1080.2</v>
      </c>
      <c r="W9" s="54" t="str">
        <f t="shared" si="7"/>
        <v>ОКСИБУПРОКАИН Капли глазные 4 мг/мл</v>
      </c>
      <c r="X9" s="2"/>
    </row>
    <row r="10" spans="1:24" s="12" customFormat="1" ht="46.5" customHeight="1" x14ac:dyDescent="0.25">
      <c r="A10" s="34">
        <v>6</v>
      </c>
      <c r="B10" s="15" t="s">
        <v>32</v>
      </c>
      <c r="C10" s="35" t="s">
        <v>33</v>
      </c>
      <c r="D10" s="15" t="s">
        <v>34</v>
      </c>
      <c r="E10" s="15">
        <v>120</v>
      </c>
      <c r="F10" s="33" t="s">
        <v>35</v>
      </c>
      <c r="G10" s="24" t="s">
        <v>10</v>
      </c>
      <c r="H10" s="15">
        <f t="shared" si="2"/>
        <v>2400</v>
      </c>
      <c r="I10" s="15">
        <v>20</v>
      </c>
      <c r="J10" s="30"/>
      <c r="K10" s="39">
        <f t="shared" si="3"/>
        <v>1.23925</v>
      </c>
      <c r="L10" s="36">
        <v>148.71</v>
      </c>
      <c r="M10" s="38">
        <f t="shared" si="4"/>
        <v>1.2395833333333333</v>
      </c>
      <c r="N10" s="36">
        <v>148.75</v>
      </c>
      <c r="O10" s="36">
        <f t="shared" si="5"/>
        <v>1.4750000000000001</v>
      </c>
      <c r="P10" s="36">
        <v>177</v>
      </c>
      <c r="Q10" s="38">
        <f t="shared" si="6"/>
        <v>2.9159166666666669</v>
      </c>
      <c r="R10" s="36">
        <v>349.91</v>
      </c>
      <c r="S10" s="36" t="s">
        <v>14</v>
      </c>
      <c r="T10" s="36" t="s">
        <v>14</v>
      </c>
      <c r="U10" s="26">
        <f t="shared" si="0"/>
        <v>1.23925</v>
      </c>
      <c r="V10" s="27">
        <f t="shared" si="1"/>
        <v>2974.2</v>
      </c>
      <c r="W10" s="54" t="str">
        <f t="shared" si="7"/>
        <v>МАКРОГОЛ Порошок для приготовления раствора для приема внутрь 12000 мг</v>
      </c>
      <c r="X10" s="2"/>
    </row>
    <row r="11" spans="1:24" ht="34.5" customHeight="1" x14ac:dyDescent="0.25">
      <c r="A11" s="33">
        <v>7</v>
      </c>
      <c r="B11" s="15" t="s">
        <v>36</v>
      </c>
      <c r="C11" s="15" t="s">
        <v>37</v>
      </c>
      <c r="D11" s="15" t="s">
        <v>38</v>
      </c>
      <c r="E11" s="25">
        <v>30</v>
      </c>
      <c r="F11" s="33" t="s">
        <v>16</v>
      </c>
      <c r="G11" s="24" t="s">
        <v>10</v>
      </c>
      <c r="H11" s="15">
        <f t="shared" si="2"/>
        <v>3000</v>
      </c>
      <c r="I11" s="24">
        <v>100</v>
      </c>
      <c r="J11" s="24"/>
      <c r="K11" s="39">
        <f t="shared" si="3"/>
        <v>1.631</v>
      </c>
      <c r="L11" s="24">
        <v>48.93</v>
      </c>
      <c r="M11" s="38">
        <f t="shared" si="4"/>
        <v>1.633</v>
      </c>
      <c r="N11" s="24">
        <v>48.99</v>
      </c>
      <c r="O11" s="38">
        <f t="shared" si="5"/>
        <v>1.9996666666666667</v>
      </c>
      <c r="P11" s="24">
        <v>59.99</v>
      </c>
      <c r="Q11" s="38">
        <f t="shared" si="6"/>
        <v>1.6326666666666665</v>
      </c>
      <c r="R11" s="24">
        <v>48.98</v>
      </c>
      <c r="S11" s="36" t="s">
        <v>14</v>
      </c>
      <c r="T11" s="36" t="s">
        <v>14</v>
      </c>
      <c r="U11" s="26">
        <f t="shared" si="0"/>
        <v>1.631</v>
      </c>
      <c r="V11" s="27">
        <f t="shared" si="1"/>
        <v>4893</v>
      </c>
      <c r="W11" s="54" t="str">
        <f t="shared" si="7"/>
        <v>ВЕРАПАМИЛ Таблетки, покрытые оболочкой 40 мг</v>
      </c>
      <c r="X11" s="2"/>
    </row>
    <row r="12" spans="1:24" x14ac:dyDescent="0.25">
      <c r="A12" s="40" t="s">
        <v>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42"/>
      <c r="O12" s="42"/>
      <c r="P12" s="42"/>
      <c r="Q12" s="42"/>
      <c r="R12" s="42"/>
      <c r="S12" s="42"/>
      <c r="T12" s="42"/>
      <c r="U12" s="43"/>
      <c r="V12" s="1">
        <f>SUM(V5:V11)</f>
        <v>26910.240000000002</v>
      </c>
      <c r="W12" s="3"/>
      <c r="X12" s="3"/>
    </row>
    <row r="14" spans="1:24" x14ac:dyDescent="0.25">
      <c r="M14" s="4"/>
    </row>
    <row r="15" spans="1:24" x14ac:dyDescent="0.25">
      <c r="H15" s="17"/>
      <c r="J15" s="4"/>
      <c r="K15" s="4"/>
      <c r="L15" s="4"/>
      <c r="M15" s="13"/>
      <c r="N15" s="4"/>
      <c r="O15" s="4"/>
      <c r="P15" s="4"/>
      <c r="Q15" s="4"/>
    </row>
    <row r="16" spans="1:24" x14ac:dyDescent="0.25">
      <c r="H16" s="17"/>
      <c r="J16" s="5"/>
      <c r="K16" s="4"/>
      <c r="L16" s="4"/>
      <c r="M16" s="6"/>
      <c r="N16" s="4"/>
      <c r="O16" s="4"/>
      <c r="P16" s="4"/>
      <c r="Q16" s="4"/>
    </row>
    <row r="17" spans="8:17" x14ac:dyDescent="0.25">
      <c r="H17" s="17"/>
      <c r="J17" s="5"/>
      <c r="K17" s="4"/>
      <c r="L17" s="4"/>
      <c r="M17" s="6"/>
      <c r="N17" s="4"/>
      <c r="O17" s="4"/>
      <c r="P17" s="4"/>
      <c r="Q17" s="4"/>
    </row>
    <row r="18" spans="8:17" x14ac:dyDescent="0.25">
      <c r="H18" s="17"/>
      <c r="J18" s="5"/>
      <c r="K18" s="4"/>
      <c r="L18" s="4"/>
      <c r="M18" s="6"/>
      <c r="N18" s="4"/>
      <c r="O18" s="4"/>
      <c r="P18" s="4"/>
      <c r="Q18" s="4"/>
    </row>
    <row r="19" spans="8:17" x14ac:dyDescent="0.25">
      <c r="H19" s="17"/>
      <c r="J19" s="5"/>
      <c r="K19" s="4"/>
      <c r="L19" s="4"/>
      <c r="M19" s="6"/>
      <c r="N19" s="4"/>
      <c r="O19" s="4"/>
      <c r="P19" s="4"/>
      <c r="Q19" s="4"/>
    </row>
    <row r="20" spans="8:17" x14ac:dyDescent="0.25">
      <c r="H20" s="17"/>
      <c r="J20" s="5"/>
      <c r="K20" s="4"/>
      <c r="L20" s="4"/>
      <c r="M20" s="6"/>
      <c r="N20" s="4"/>
      <c r="O20" s="4"/>
      <c r="P20" s="4"/>
      <c r="Q20" s="4"/>
    </row>
    <row r="21" spans="8:17" x14ac:dyDescent="0.25">
      <c r="H21" s="17"/>
      <c r="J21" s="7"/>
      <c r="K21" s="4"/>
      <c r="L21" s="4"/>
      <c r="M21" s="6"/>
      <c r="N21" s="4"/>
      <c r="O21" s="4"/>
      <c r="P21" s="4"/>
      <c r="Q21" s="4"/>
    </row>
    <row r="22" spans="8:17" x14ac:dyDescent="0.25">
      <c r="H22" s="17"/>
      <c r="J22" s="7"/>
      <c r="K22" s="4"/>
      <c r="L22" s="4"/>
      <c r="M22" s="6"/>
      <c r="N22" s="4"/>
      <c r="O22" s="4"/>
      <c r="P22" s="4"/>
      <c r="Q22" s="4"/>
    </row>
    <row r="23" spans="8:17" x14ac:dyDescent="0.25">
      <c r="H23" s="17"/>
      <c r="J23" s="7"/>
      <c r="K23" s="4"/>
      <c r="L23" s="4"/>
      <c r="M23" s="6"/>
      <c r="N23" s="4"/>
      <c r="O23" s="4"/>
      <c r="P23" s="4"/>
      <c r="Q23" s="4"/>
    </row>
    <row r="24" spans="8:17" x14ac:dyDescent="0.25">
      <c r="H24" s="17"/>
      <c r="J24" s="8"/>
      <c r="K24" s="4"/>
      <c r="L24" s="4"/>
      <c r="M24" s="6"/>
      <c r="N24" s="4"/>
      <c r="O24" s="4"/>
      <c r="P24" s="4"/>
      <c r="Q24" s="4"/>
    </row>
    <row r="25" spans="8:17" x14ac:dyDescent="0.25">
      <c r="H25" s="17"/>
      <c r="J25" s="8"/>
      <c r="K25" s="4"/>
      <c r="L25" s="4"/>
      <c r="M25" s="6"/>
      <c r="N25" s="4"/>
      <c r="O25" s="4"/>
      <c r="P25" s="4"/>
      <c r="Q25" s="4"/>
    </row>
    <row r="26" spans="8:17" x14ac:dyDescent="0.25">
      <c r="H26" s="17"/>
      <c r="I26" s="19"/>
      <c r="J26" s="8"/>
      <c r="K26" s="4"/>
      <c r="L26" s="4"/>
      <c r="M26" s="6"/>
      <c r="N26" s="4"/>
      <c r="O26" s="4"/>
      <c r="P26" s="4"/>
      <c r="Q26" s="4"/>
    </row>
    <row r="27" spans="8:17" x14ac:dyDescent="0.25">
      <c r="H27" s="17"/>
      <c r="I27" s="19"/>
      <c r="J27" s="8"/>
      <c r="K27" s="4"/>
      <c r="L27" s="4"/>
      <c r="M27" s="6"/>
      <c r="N27" s="4"/>
      <c r="O27" s="4"/>
      <c r="P27" s="4"/>
      <c r="Q27" s="4"/>
    </row>
    <row r="28" spans="8:17" x14ac:dyDescent="0.25">
      <c r="H28" s="17"/>
      <c r="I28" s="19"/>
      <c r="J28" s="8"/>
      <c r="K28" s="4"/>
      <c r="L28" s="4"/>
      <c r="M28" s="6"/>
      <c r="N28" s="4"/>
      <c r="O28" s="4"/>
      <c r="P28" s="4"/>
      <c r="Q28" s="4"/>
    </row>
    <row r="29" spans="8:17" x14ac:dyDescent="0.25">
      <c r="H29" s="17"/>
      <c r="I29" s="19"/>
      <c r="J29" s="8"/>
      <c r="K29" s="4"/>
      <c r="L29" s="4"/>
      <c r="M29" s="6"/>
      <c r="N29" s="4"/>
      <c r="O29" s="4"/>
      <c r="P29" s="4"/>
      <c r="Q29" s="4"/>
    </row>
    <row r="30" spans="8:17" x14ac:dyDescent="0.25">
      <c r="H30" s="17"/>
      <c r="I30" s="17"/>
      <c r="J30" s="4"/>
      <c r="K30" s="4"/>
      <c r="L30" s="4"/>
      <c r="M30" s="6"/>
      <c r="N30" s="4"/>
      <c r="O30" s="4"/>
      <c r="P30" s="4"/>
      <c r="Q30" s="4"/>
    </row>
    <row r="31" spans="8:17" x14ac:dyDescent="0.25">
      <c r="H31" s="17"/>
      <c r="I31" s="17"/>
      <c r="J31" s="4"/>
      <c r="K31" s="4"/>
      <c r="L31" s="4"/>
      <c r="M31" s="4"/>
      <c r="N31" s="4"/>
      <c r="O31" s="4"/>
      <c r="P31" s="4"/>
      <c r="Q31" s="4"/>
    </row>
  </sheetData>
  <mergeCells count="10">
    <mergeCell ref="A12:U12"/>
    <mergeCell ref="A1:V1"/>
    <mergeCell ref="A2:V2"/>
    <mergeCell ref="F4:G4"/>
    <mergeCell ref="H4:I4"/>
    <mergeCell ref="K4:L4"/>
    <mergeCell ref="M4:N4"/>
    <mergeCell ref="Q4:R4"/>
    <mergeCell ref="S4:T4"/>
    <mergeCell ref="O4:P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Б1+ТБ1 июнь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2026-06-03T07:29:55Z</dcterms:modified>
</cp:coreProperties>
</file>