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KU\Desktop\страховка\"/>
    </mc:Choice>
  </mc:AlternateContent>
  <xr:revisionPtr revIDLastSave="0" documentId="13_ncr:1_{BF9C5A13-EE4D-4A93-B34A-FB8906DFBB9B}" xr6:coauthVersionLast="47" xr6:coauthVersionMax="47" xr10:uidLastSave="{00000000-0000-0000-0000-000000000000}"/>
  <bookViews>
    <workbookView xWindow="-120" yWindow="-120" windowWidth="19440" windowHeight="15000" activeTab="2" xr2:uid="{00000000-000D-0000-FFFF-FFFF00000000}"/>
  </bookViews>
  <sheets>
    <sheet name="Титул" sheetId="1" r:id="rId1"/>
    <sheet name="Коэф вар" sheetId="2" r:id="rId2"/>
    <sheet name="НМЦ " sheetId="4" r:id="rId3"/>
  </sheets>
  <definedNames>
    <definedName name="_xlnm.Print_Area" localSheetId="2">'НМЦ '!$A$1:$L$5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4" l="1"/>
  <c r="M2" i="4" l="1"/>
  <c r="M4" i="4" s="1"/>
  <c r="I2" i="4"/>
  <c r="J2" i="4" s="1"/>
  <c r="L2" i="4"/>
  <c r="K2" i="4"/>
  <c r="K4" i="4" l="1"/>
  <c r="L4" i="4"/>
  <c r="H4" i="4"/>
  <c r="H2" i="4"/>
  <c r="J3" i="4"/>
  <c r="AJ20" i="2"/>
  <c r="DQ9" i="1"/>
  <c r="I3" i="4" l="1"/>
  <c r="H3" i="4"/>
</calcChain>
</file>

<file path=xl/sharedStrings.xml><?xml version="1.0" encoding="utf-8"?>
<sst xmlns="http://schemas.openxmlformats.org/spreadsheetml/2006/main" count="106" uniqueCount="71">
  <si>
    <t>Основные характеристики объекта закупки</t>
  </si>
  <si>
    <t>Используемый метод определения НМЦК с обоснованием:</t>
  </si>
  <si>
    <t>Метод сопоставимых рыночных цен (анализ рынка)</t>
  </si>
  <si>
    <t>Расчет НМЦК</t>
  </si>
  <si>
    <t>Работник контрактной службы/контрактный управляющий:</t>
  </si>
  <si>
    <t>(должность)</t>
  </si>
  <si>
    <t>ФИО исполнителя/контактный телефон</t>
  </si>
  <si>
    <t>где:</t>
  </si>
  <si>
    <t>=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</si>
  <si>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b/>
        <sz val="14"/>
        <color indexed="8"/>
        <rFont val="Times New Roman"/>
        <family val="1"/>
        <charset val="204"/>
      </rPr>
      <t>Товар является</t>
    </r>
  </si>
  <si>
    <t>2.</t>
  </si>
  <si>
    <t>√</t>
  </si>
  <si>
    <t>х</t>
  </si>
  <si>
    <t>%</t>
  </si>
  <si>
    <t>НМЦК</t>
  </si>
  <si>
    <t>(</t>
  </si>
  <si>
    <t>)</t>
  </si>
  <si>
    <t>Дата подготовки обоснования НМЦК:</t>
  </si>
  <si>
    <t>(подпись)</t>
  </si>
  <si>
    <t>(расшифровка подписи)</t>
  </si>
  <si>
    <t>Коэффициент вариации цены определяется по следующей формуле:</t>
  </si>
  <si>
    <t>Расчет коффициента вариации.</t>
  </si>
  <si>
    <t>s</t>
  </si>
  <si>
    <t>-</t>
  </si>
  <si>
    <t>&lt;</t>
  </si>
  <si>
    <t>ц</t>
  </si>
  <si>
    <t>&gt;</t>
  </si>
  <si>
    <t>коэффициент вариации цены;</t>
  </si>
  <si>
    <t>Σ</t>
  </si>
  <si>
    <t>n</t>
  </si>
  <si>
    <t>i</t>
  </si>
  <si>
    <t>среднее квадратичное отклонение</t>
  </si>
  <si>
    <t>средняя арифметическая величина цены единицы товара, работы, услуги;</t>
  </si>
  <si>
    <t>количество значений, используемых  в расчете.</t>
  </si>
  <si>
    <t>Приложение к расчету НМЦК</t>
  </si>
  <si>
    <t xml:space="preserve">(п.п. 3.21.2 Приказ Минэкономразвития России </t>
  </si>
  <si>
    <t xml:space="preserve">от 02.10.2013 N 567 "Об утверждении Методических рекомендаций по применению методов определения начальной </t>
  </si>
  <si>
    <t xml:space="preserve">(максимальной) цены контракта, цены контракта, заключаемого с единственным поставщиком (подрядчиком, </t>
  </si>
  <si>
    <t>исполнителем)")</t>
  </si>
  <si>
    <t>V</t>
  </si>
  <si>
    <t>V - количество (объем) закупаемого товара (работы, услуги);</t>
  </si>
  <si>
    <t>№</t>
  </si>
  <si>
    <t>Наименование товара</t>
  </si>
  <si>
    <t>НМЦ</t>
  </si>
  <si>
    <t>Начальная максимальная цена контракта</t>
  </si>
  <si>
    <r>
      <t xml:space="preserve"> Средняя цена, </t>
    </r>
    <r>
      <rPr>
        <b/>
        <i/>
        <sz val="10"/>
        <rFont val="Times New Roman"/>
        <family val="1"/>
        <charset val="204"/>
      </rPr>
      <t>Ц</t>
    </r>
  </si>
  <si>
    <r>
      <t xml:space="preserve">Среднее квадратичное отклонение, </t>
    </r>
    <r>
      <rPr>
        <b/>
        <i/>
        <sz val="16"/>
        <rFont val="Times New Roman"/>
        <family val="1"/>
        <charset val="204"/>
      </rPr>
      <t>σ</t>
    </r>
  </si>
  <si>
    <r>
      <t>Коэффициент вариации,</t>
    </r>
    <r>
      <rPr>
        <b/>
        <i/>
        <sz val="16"/>
        <rFont val="Times New Roman"/>
        <family val="1"/>
        <charset val="204"/>
      </rPr>
      <t xml:space="preserve"> ν</t>
    </r>
  </si>
  <si>
    <r>
      <t>i=1</t>
    </r>
    <r>
      <rPr>
        <sz val="12"/>
        <color indexed="8"/>
        <rFont val="Times New Roman"/>
        <family val="1"/>
        <charset val="204"/>
      </rPr>
      <t/>
    </r>
  </si>
  <si>
    <r>
      <t xml:space="preserve">n </t>
    </r>
    <r>
      <rPr>
        <sz val="13"/>
        <color indexed="8"/>
        <rFont val="Times New Roman"/>
        <family val="1"/>
        <charset val="204"/>
      </rPr>
      <t>- 1</t>
    </r>
  </si>
  <si>
    <r>
      <t xml:space="preserve">цена единицы товара, работы, услуги, указанная в источнике с номером </t>
    </r>
    <r>
      <rPr>
        <i/>
        <sz val="13"/>
        <color indexed="8"/>
        <rFont val="Times New Roman"/>
        <family val="1"/>
        <charset val="204"/>
      </rPr>
      <t>i;</t>
    </r>
  </si>
  <si>
    <r>
      <t>НМЦК</t>
    </r>
    <r>
      <rPr>
        <b/>
        <vertAlign val="subscript"/>
        <sz val="13"/>
        <color indexed="8"/>
        <rFont val="Times New Roman"/>
        <family val="1"/>
        <charset val="204"/>
      </rPr>
      <t>рын</t>
    </r>
    <r>
      <rPr>
        <b/>
        <sz val="13"/>
        <color indexed="8"/>
        <rFont val="Times New Roman"/>
        <family val="1"/>
        <charset val="204"/>
      </rPr>
      <t xml:space="preserve"> определяется по формуле</t>
    </r>
  </si>
  <si>
    <r>
      <t>НМЦК</t>
    </r>
    <r>
      <rPr>
        <vertAlign val="subscript"/>
        <sz val="13"/>
        <color indexed="8"/>
        <rFont val="Calibri"/>
        <family val="2"/>
        <charset val="204"/>
      </rPr>
      <t>рын</t>
    </r>
  </si>
  <si>
    <r>
      <t>i</t>
    </r>
    <r>
      <rPr>
        <vertAlign val="subscript"/>
        <sz val="13"/>
        <color indexed="8"/>
        <rFont val="GulimChe"/>
        <family val="3"/>
        <charset val="204"/>
      </rPr>
      <t>=1</t>
    </r>
  </si>
  <si>
    <r>
      <t xml:space="preserve">n </t>
    </r>
    <r>
      <rPr>
        <sz val="13"/>
        <color indexed="8"/>
        <rFont val="Times New Roman"/>
        <family val="1"/>
        <charset val="204"/>
      </rPr>
      <t>- количество значений, используемых в расчете;</t>
    </r>
  </si>
  <si>
    <r>
      <t xml:space="preserve">i </t>
    </r>
    <r>
      <rPr>
        <sz val="13"/>
        <color indexed="8"/>
        <rFont val="Times New Roman"/>
        <family val="1"/>
        <charset val="204"/>
      </rPr>
      <t>- номер источника ценовой информации;</t>
    </r>
  </si>
  <si>
    <r>
      <t>ц</t>
    </r>
    <r>
      <rPr>
        <vertAlign val="subscript"/>
        <sz val="13"/>
        <color indexed="8"/>
        <rFont val="Times New Roman"/>
        <family val="1"/>
        <charset val="204"/>
      </rPr>
      <t xml:space="preserve">i  - цена единицы товара, работы, услуги, представленная в источнике с номером i, скорректированная с учетом коэффициентов (индексов),
</t>
    </r>
  </si>
  <si>
    <t>Обоснование начальной (максимальной) цены контракта</t>
  </si>
  <si>
    <t xml:space="preserve">Приложение №2
</t>
  </si>
  <si>
    <t xml:space="preserve">                                                         ФКУ БМтиВС УФСИН России по Республике Марий Эл</t>
  </si>
  <si>
    <t>Кол-во</t>
  </si>
  <si>
    <t>Сумма поставщика №1</t>
  </si>
  <si>
    <t>Сумма поставщика №2</t>
  </si>
  <si>
    <t>Сумма поставщика №3</t>
  </si>
  <si>
    <t>Поставка товара, выполнение работ, оказание услуг</t>
  </si>
  <si>
    <t>Поставщик 1</t>
  </si>
  <si>
    <t>Поставщик 2</t>
  </si>
  <si>
    <t>Поставщик 3</t>
  </si>
  <si>
    <t xml:space="preserve">                                                                            8 (8362) 68-65-13</t>
  </si>
  <si>
    <t>Оказание услуг обязательного страхования гражданской ответственности владельцев транспортных средств</t>
  </si>
  <si>
    <t>31,45*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</si>
</sst>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р_._-;\-* #,##0.00_р_._-;_-* &quot;-&quot;??_р_._-;_-@_-"/>
    <numFmt numFmtId="165" formatCode="_-* #,##0.00\ _₽_-;\-* #,##0.00\ _₽_-;_-* &quot;-&quot;??\ _₽_-;_-@_-"/>
    <numFmt numFmtId="166" formatCode="[$-F800]dddd\,\ mmmm\ dd\,\ yyyy"/>
    <numFmt numFmtId="167" formatCode="0.00;[Red]0.00"/>
    <numFmt numFmtId="168" formatCode="#,##0.00&quot;р.&quot;;[Red]#,##0.00&quot;р.&quot;"/>
    <numFmt numFmtId="169" formatCode="_-* #,##0.0000\ _₽_-;\-* #,##0.0000\ _₽_-;_-* &quot;-&quot;??\ _₽_-;_-@_-"/>
    <numFmt numFmtId="170" formatCode="_-* #,##0_р_._-;\-* #,##0_р_._-;_-* &quot;-&quot;??_р_._-;_-@_-"/>
    <numFmt numFmtId="171" formatCode="0.00000"/>
  </numFmts>
  <fonts count="41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25"/>
      <color indexed="8"/>
      <name val="Calibri"/>
      <family val="2"/>
      <charset val="204"/>
    </font>
    <font>
      <sz val="20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</font>
    <font>
      <sz val="13"/>
      <color indexed="8"/>
      <name val="Symbol"/>
      <family val="1"/>
      <charset val="2"/>
    </font>
    <font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vertAlign val="subscript"/>
      <sz val="13"/>
      <color indexed="8"/>
      <name val="Times New Roman"/>
      <family val="1"/>
      <charset val="204"/>
    </font>
    <font>
      <vertAlign val="subscript"/>
      <sz val="13"/>
      <color indexed="8"/>
      <name val="Calibri"/>
      <family val="2"/>
      <charset val="204"/>
    </font>
    <font>
      <i/>
      <vertAlign val="superscript"/>
      <sz val="13"/>
      <color indexed="8"/>
      <name val="GulimChe"/>
      <family val="3"/>
      <charset val="204"/>
    </font>
    <font>
      <i/>
      <sz val="13"/>
      <color indexed="8"/>
      <name val="Calibri"/>
      <family val="2"/>
      <charset val="204"/>
    </font>
    <font>
      <i/>
      <vertAlign val="subscript"/>
      <sz val="13"/>
      <color indexed="8"/>
      <name val="GulimChe"/>
      <family val="3"/>
      <charset val="204"/>
    </font>
    <font>
      <vertAlign val="subscript"/>
      <sz val="13"/>
      <color indexed="8"/>
      <name val="GulimChe"/>
      <family val="3"/>
      <charset val="204"/>
    </font>
    <font>
      <vertAlign val="subscript"/>
      <sz val="13"/>
      <color indexed="8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sz val="24"/>
      <color indexed="8"/>
      <name val="GulimChe"/>
      <family val="3"/>
      <charset val="204"/>
    </font>
    <font>
      <sz val="26"/>
      <color indexed="8"/>
      <name val="Century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164" fontId="36" fillId="0" borderId="0" applyFont="0" applyFill="0" applyBorder="0" applyAlignment="0" applyProtection="0"/>
  </cellStyleXfs>
  <cellXfs count="157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0" fillId="0" borderId="2" xfId="0" applyBorder="1"/>
    <xf numFmtId="0" fontId="2" fillId="0" borderId="0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Border="1"/>
    <xf numFmtId="0" fontId="0" fillId="0" borderId="0" xfId="0" applyBorder="1" applyAlignment="1">
      <alignment vertical="center"/>
    </xf>
    <xf numFmtId="0" fontId="11" fillId="0" borderId="0" xfId="1"/>
    <xf numFmtId="0" fontId="0" fillId="0" borderId="7" xfId="0" applyBorder="1"/>
    <xf numFmtId="0" fontId="0" fillId="0" borderId="8" xfId="0" applyBorder="1"/>
    <xf numFmtId="0" fontId="9" fillId="0" borderId="0" xfId="0" applyFont="1"/>
    <xf numFmtId="0" fontId="18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Border="1"/>
    <xf numFmtId="0" fontId="21" fillId="0" borderId="0" xfId="0" applyFont="1" applyBorder="1"/>
    <xf numFmtId="0" fontId="9" fillId="0" borderId="2" xfId="0" applyFont="1" applyBorder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2" fontId="9" fillId="0" borderId="0" xfId="0" applyNumberFormat="1" applyFont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9" fillId="0" borderId="0" xfId="0" applyFont="1" applyAlignment="1">
      <alignment horizontal="left" vertical="top" wrapText="1"/>
    </xf>
    <xf numFmtId="0" fontId="12" fillId="0" borderId="3" xfId="1" applyFont="1" applyBorder="1" applyAlignment="1">
      <alignment horizontal="center" vertical="center" wrapText="1"/>
    </xf>
    <xf numFmtId="0" fontId="11" fillId="0" borderId="0" xfId="1" applyAlignment="1">
      <alignment vertical="center"/>
    </xf>
    <xf numFmtId="0" fontId="13" fillId="0" borderId="3" xfId="1" applyFont="1" applyBorder="1" applyAlignment="1">
      <alignment horizontal="center" vertical="center" wrapText="1"/>
    </xf>
    <xf numFmtId="0" fontId="11" fillId="0" borderId="0" xfId="1" applyAlignment="1">
      <alignment horizontal="center" vertical="center"/>
    </xf>
    <xf numFmtId="0" fontId="12" fillId="2" borderId="3" xfId="1" applyFont="1" applyFill="1" applyBorder="1" applyAlignment="1">
      <alignment horizontal="center" vertical="center" wrapText="1"/>
    </xf>
    <xf numFmtId="164" fontId="12" fillId="0" borderId="3" xfId="2" applyFont="1" applyBorder="1" applyAlignment="1">
      <alignment vertical="center" wrapText="1"/>
    </xf>
    <xf numFmtId="164" fontId="12" fillId="0" borderId="3" xfId="2" applyFont="1" applyBorder="1" applyAlignment="1">
      <alignment wrapText="1"/>
    </xf>
    <xf numFmtId="0" fontId="33" fillId="0" borderId="0" xfId="1" applyFont="1" applyAlignment="1"/>
    <xf numFmtId="0" fontId="37" fillId="0" borderId="0" xfId="0" applyFont="1"/>
    <xf numFmtId="169" fontId="11" fillId="0" borderId="0" xfId="1" applyNumberFormat="1"/>
    <xf numFmtId="170" fontId="35" fillId="0" borderId="3" xfId="2" applyNumberFormat="1" applyFont="1" applyBorder="1" applyAlignment="1">
      <alignment vertical="center" wrapText="1"/>
    </xf>
    <xf numFmtId="164" fontId="35" fillId="3" borderId="3" xfId="2" applyFont="1" applyFill="1" applyBorder="1" applyAlignment="1">
      <alignment vertical="center" wrapText="1"/>
    </xf>
    <xf numFmtId="164" fontId="12" fillId="3" borderId="3" xfId="2" applyFont="1" applyFill="1" applyBorder="1" applyAlignment="1">
      <alignment vertical="center" wrapText="1"/>
    </xf>
    <xf numFmtId="0" fontId="12" fillId="0" borderId="0" xfId="1" applyFont="1" applyAlignment="1">
      <alignment horizontal="center" wrapText="1"/>
    </xf>
    <xf numFmtId="164" fontId="12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top" wrapText="1"/>
    </xf>
    <xf numFmtId="0" fontId="12" fillId="0" borderId="3" xfId="1" applyFont="1" applyBorder="1" applyAlignment="1">
      <alignment wrapText="1"/>
    </xf>
    <xf numFmtId="165" fontId="12" fillId="0" borderId="3" xfId="1" applyNumberFormat="1" applyFont="1" applyBorder="1" applyAlignment="1">
      <alignment wrapText="1"/>
    </xf>
    <xf numFmtId="0" fontId="12" fillId="0" borderId="3" xfId="1" applyFont="1" applyBorder="1" applyAlignment="1">
      <alignment horizontal="center" wrapText="1"/>
    </xf>
    <xf numFmtId="164" fontId="12" fillId="0" borderId="3" xfId="1" applyNumberFormat="1" applyFont="1" applyBorder="1" applyAlignment="1">
      <alignment horizontal="center" wrapText="1"/>
    </xf>
    <xf numFmtId="0" fontId="38" fillId="0" borderId="3" xfId="1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39" fillId="0" borderId="13" xfId="0" applyFont="1" applyBorder="1" applyAlignment="1">
      <alignment vertical="center" wrapText="1"/>
    </xf>
    <xf numFmtId="165" fontId="11" fillId="0" borderId="0" xfId="1" applyNumberFormat="1"/>
    <xf numFmtId="171" fontId="12" fillId="0" borderId="0" xfId="1" applyNumberFormat="1" applyFont="1" applyAlignment="1">
      <alignment horizontal="center" wrapText="1"/>
    </xf>
    <xf numFmtId="0" fontId="39" fillId="0" borderId="3" xfId="0" applyFont="1" applyBorder="1" applyAlignment="1">
      <alignment horizontal="center" vertical="center" wrapText="1"/>
    </xf>
    <xf numFmtId="0" fontId="15" fillId="0" borderId="6" xfId="1" applyFont="1" applyBorder="1" applyAlignment="1"/>
    <xf numFmtId="0" fontId="12" fillId="0" borderId="0" xfId="1" applyFont="1" applyBorder="1" applyAlignment="1">
      <alignment horizontal="center" vertical="center" wrapText="1"/>
    </xf>
    <xf numFmtId="164" fontId="12" fillId="0" borderId="0" xfId="1" applyNumberFormat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wrapText="1"/>
    </xf>
    <xf numFmtId="0" fontId="12" fillId="4" borderId="3" xfId="1" applyFont="1" applyFill="1" applyBorder="1" applyAlignment="1">
      <alignment horizontal="center" vertical="center" wrapText="1"/>
    </xf>
    <xf numFmtId="164" fontId="12" fillId="4" borderId="3" xfId="1" applyNumberFormat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wrapText="1"/>
    </xf>
    <xf numFmtId="164" fontId="40" fillId="4" borderId="3" xfId="2" applyFont="1" applyFill="1" applyBorder="1" applyAlignment="1"/>
    <xf numFmtId="0" fontId="15" fillId="0" borderId="4" xfId="1" applyFont="1" applyBorder="1" applyAlignment="1"/>
    <xf numFmtId="0" fontId="15" fillId="0" borderId="5" xfId="1" applyFont="1" applyBorder="1" applyAlignment="1"/>
    <xf numFmtId="0" fontId="15" fillId="0" borderId="6" xfId="1" applyFont="1" applyBorder="1" applyAlignment="1"/>
    <xf numFmtId="0" fontId="17" fillId="0" borderId="0" xfId="0" applyFont="1" applyAlignment="1">
      <alignment horizontal="right" wrapText="1"/>
    </xf>
    <xf numFmtId="0" fontId="34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166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3" borderId="3" xfId="0" applyFont="1" applyFill="1" applyBorder="1" applyAlignment="1">
      <alignment horizontal="right" vertical="top" wrapText="1"/>
    </xf>
    <xf numFmtId="0" fontId="1" fillId="3" borderId="13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right" vertical="top" wrapText="1"/>
    </xf>
    <xf numFmtId="14" fontId="1" fillId="3" borderId="2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168" fontId="16" fillId="0" borderId="1" xfId="0" applyNumberFormat="1" applyFont="1" applyBorder="1" applyAlignment="1">
      <alignment horizontal="left" vertical="center"/>
    </xf>
    <xf numFmtId="168" fontId="16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right" vertical="center"/>
    </xf>
    <xf numFmtId="2" fontId="16" fillId="0" borderId="2" xfId="0" applyNumberFormat="1" applyFont="1" applyBorder="1" applyAlignment="1">
      <alignment horizontal="right" vertical="center"/>
    </xf>
    <xf numFmtId="2" fontId="16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distributed"/>
    </xf>
    <xf numFmtId="0" fontId="6" fillId="0" borderId="1" xfId="0" applyFont="1" applyBorder="1" applyAlignment="1">
      <alignment horizontal="center" vertical="top"/>
    </xf>
    <xf numFmtId="0" fontId="9" fillId="0" borderId="0" xfId="0" applyFont="1" applyBorder="1" applyAlignment="1">
      <alignment horizontal="left"/>
    </xf>
    <xf numFmtId="0" fontId="1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26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 vertical="top"/>
    </xf>
    <xf numFmtId="0" fontId="21" fillId="0" borderId="0" xfId="0" applyFont="1" applyAlignment="1">
      <alignment horizontal="left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/>
    </xf>
    <xf numFmtId="0" fontId="2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21" fillId="0" borderId="0" xfId="0" applyFont="1" applyBorder="1" applyAlignment="1">
      <alignment horizontal="left"/>
    </xf>
    <xf numFmtId="0" fontId="2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9" fillId="0" borderId="0" xfId="0" applyFont="1" applyBorder="1" applyAlignment="1">
      <alignment horizontal="left" vertical="center"/>
    </xf>
    <xf numFmtId="168" fontId="30" fillId="0" borderId="0" xfId="0" applyNumberFormat="1" applyFont="1" applyBorder="1" applyAlignment="1">
      <alignment horizontal="center"/>
    </xf>
    <xf numFmtId="167" fontId="9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4" fontId="9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9" fontId="9" fillId="0" borderId="0" xfId="0" applyNumberFormat="1" applyFont="1" applyAlignment="1">
      <alignment horizontal="center" vertical="center"/>
    </xf>
    <xf numFmtId="2" fontId="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9" fillId="0" borderId="0" xfId="0" applyFont="1" applyBorder="1" applyAlignment="1">
      <alignment horizontal="left" vertical="top"/>
    </xf>
    <xf numFmtId="0" fontId="9" fillId="0" borderId="2" xfId="0" applyFont="1" applyBorder="1" applyAlignment="1">
      <alignment horizontal="left"/>
    </xf>
    <xf numFmtId="0" fontId="21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/>
    </xf>
    <xf numFmtId="164" fontId="15" fillId="0" borderId="4" xfId="2" applyFont="1" applyBorder="1" applyAlignment="1">
      <alignment horizontal="center"/>
    </xf>
    <xf numFmtId="164" fontId="15" fillId="0" borderId="5" xfId="2" applyFont="1" applyBorder="1" applyAlignment="1">
      <alignment horizontal="center"/>
    </xf>
    <xf numFmtId="164" fontId="15" fillId="0" borderId="6" xfId="2" applyFont="1" applyBorder="1" applyAlignment="1">
      <alignment horizontal="center"/>
    </xf>
  </cellXfs>
  <cellStyles count="3">
    <cellStyle name="Обычный" xfId="0" builtinId="0"/>
    <cellStyle name="Обычный_НМЦ (инструменты)" xfId="1" xr:uid="{00000000-0005-0000-0000-000001000000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22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22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251313</xdr:colOff>
      <xdr:row>9</xdr:row>
      <xdr:rowOff>9525</xdr:rowOff>
    </xdr:from>
    <xdr:to>
      <xdr:col>56</xdr:col>
      <xdr:colOff>38100</xdr:colOff>
      <xdr:row>9</xdr:row>
      <xdr:rowOff>11725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1232388" y="2362200"/>
          <a:ext cx="1863237" cy="22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J22"/>
  <sheetViews>
    <sheetView zoomScale="115" zoomScaleNormal="115" workbookViewId="0">
      <selection activeCell="CS12" sqref="CS12:DQ13"/>
    </sheetView>
  </sheetViews>
  <sheetFormatPr defaultColWidth="0.7109375" defaultRowHeight="15" x14ac:dyDescent="0.25"/>
  <cols>
    <col min="110" max="110" width="0.7109375" customWidth="1"/>
    <col min="111" max="111" width="1" customWidth="1"/>
    <col min="158" max="158" width="0.7109375" customWidth="1"/>
  </cols>
  <sheetData>
    <row r="1" spans="1:192" ht="15.75" x14ac:dyDescent="0.25">
      <c r="BZ1" s="67" t="s">
        <v>58</v>
      </c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  <c r="EB1" s="68"/>
      <c r="EC1" s="68"/>
      <c r="ED1" s="68"/>
      <c r="EE1" s="68"/>
      <c r="EF1" s="68"/>
      <c r="EG1" s="68"/>
      <c r="EH1" s="68"/>
      <c r="EI1" s="68"/>
      <c r="EJ1" s="68"/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  <c r="FE1" s="68"/>
      <c r="FF1" s="68"/>
      <c r="FG1" s="68"/>
      <c r="FH1" s="68"/>
      <c r="FI1" s="68"/>
      <c r="FJ1" s="68"/>
      <c r="FK1" s="68"/>
      <c r="FL1" s="68"/>
      <c r="FM1" s="68"/>
      <c r="FN1" s="68"/>
      <c r="FO1" s="68"/>
      <c r="FP1" s="68"/>
      <c r="FQ1" s="68"/>
      <c r="FR1" s="68"/>
      <c r="FS1" s="68"/>
      <c r="FT1" s="68"/>
      <c r="FU1" s="68"/>
      <c r="FV1" s="68"/>
      <c r="FW1" s="68"/>
      <c r="FX1" s="68"/>
      <c r="FY1" s="68"/>
      <c r="FZ1" s="68"/>
      <c r="GA1" s="68"/>
      <c r="GB1" s="68"/>
      <c r="GC1" s="68"/>
      <c r="GD1" s="68"/>
      <c r="GE1" s="68"/>
      <c r="GF1" s="68"/>
      <c r="GG1" s="68"/>
      <c r="GH1" s="68"/>
      <c r="GI1" s="68"/>
      <c r="GJ1" s="68"/>
    </row>
    <row r="2" spans="1:192" ht="15.75" x14ac:dyDescent="0.25">
      <c r="BZ2" s="69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68"/>
      <c r="FW2" s="68"/>
      <c r="FX2" s="68"/>
      <c r="FY2" s="68"/>
      <c r="FZ2" s="68"/>
      <c r="GA2" s="68"/>
      <c r="GB2" s="68"/>
      <c r="GC2" s="68"/>
      <c r="GD2" s="68"/>
      <c r="GE2" s="68"/>
      <c r="GF2" s="68"/>
      <c r="GG2" s="68"/>
      <c r="GH2" s="68"/>
      <c r="GI2" s="68"/>
      <c r="GJ2" s="68"/>
    </row>
    <row r="4" spans="1:192" ht="18.75" x14ac:dyDescent="0.3">
      <c r="A4" s="113" t="s">
        <v>57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</row>
    <row r="5" spans="1:192" ht="39.75" customHeight="1" x14ac:dyDescent="0.25">
      <c r="A5" s="114" t="s">
        <v>59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  <c r="FL5" s="114"/>
      <c r="FM5" s="114"/>
      <c r="FN5" s="114"/>
      <c r="FO5" s="114"/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</row>
    <row r="6" spans="1:192" ht="17.25" customHeight="1" x14ac:dyDescent="0.25">
      <c r="A6" s="115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  <c r="DS6" s="115"/>
      <c r="DT6" s="115"/>
      <c r="DU6" s="115"/>
      <c r="DV6" s="115"/>
      <c r="DW6" s="115"/>
      <c r="DX6" s="115"/>
      <c r="DY6" s="115"/>
      <c r="DZ6" s="115"/>
      <c r="EA6" s="115"/>
      <c r="EB6" s="115"/>
      <c r="EC6" s="115"/>
      <c r="ED6" s="115"/>
      <c r="EE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15"/>
      <c r="EQ6" s="115"/>
      <c r="ER6" s="115"/>
      <c r="ES6" s="115"/>
      <c r="ET6" s="115"/>
      <c r="EU6" s="115"/>
      <c r="EV6" s="115"/>
      <c r="EW6" s="115"/>
      <c r="EX6" s="115"/>
      <c r="EY6" s="115"/>
      <c r="EZ6" s="115"/>
      <c r="FA6" s="115"/>
      <c r="FB6" s="115"/>
      <c r="FC6" s="115"/>
      <c r="FD6" s="115"/>
      <c r="FE6" s="115"/>
      <c r="FF6" s="115"/>
      <c r="FG6" s="115"/>
      <c r="FH6" s="115"/>
      <c r="FI6" s="115"/>
      <c r="FJ6" s="115"/>
      <c r="FK6" s="115"/>
      <c r="FL6" s="115"/>
      <c r="FM6" s="115"/>
      <c r="FN6" s="115"/>
      <c r="FO6" s="115"/>
      <c r="FP6" s="115"/>
      <c r="FQ6" s="115"/>
      <c r="FR6" s="115"/>
      <c r="FS6" s="115"/>
      <c r="FT6" s="115"/>
      <c r="FU6" s="115"/>
      <c r="FV6" s="115"/>
      <c r="FW6" s="115"/>
      <c r="FX6" s="115"/>
      <c r="FY6" s="115"/>
      <c r="FZ6" s="115"/>
      <c r="GA6" s="115"/>
      <c r="GB6" s="115"/>
      <c r="GC6" s="115"/>
      <c r="GD6" s="115"/>
      <c r="GE6" s="115"/>
      <c r="GF6" s="115"/>
      <c r="GG6" s="115"/>
      <c r="GH6" s="115"/>
      <c r="GI6" s="115"/>
      <c r="GJ6" s="115"/>
    </row>
    <row r="7" spans="1:192" ht="36" customHeight="1" x14ac:dyDescent="0.25">
      <c r="A7" s="84" t="s">
        <v>0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102" t="s">
        <v>64</v>
      </c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  <c r="DD7" s="102"/>
      <c r="DE7" s="102"/>
      <c r="DF7" s="102"/>
      <c r="DG7" s="102"/>
      <c r="DH7" s="102"/>
      <c r="DI7" s="102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2"/>
      <c r="DY7" s="102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102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2"/>
      <c r="FF7" s="102"/>
      <c r="FG7" s="102"/>
      <c r="FH7" s="102"/>
      <c r="FI7" s="102"/>
      <c r="FJ7" s="102"/>
      <c r="FK7" s="102"/>
      <c r="FL7" s="102"/>
      <c r="FM7" s="102"/>
      <c r="FN7" s="102"/>
      <c r="FO7" s="102"/>
      <c r="FP7" s="102"/>
      <c r="FQ7" s="102"/>
      <c r="FR7" s="102"/>
      <c r="FS7" s="102"/>
      <c r="FT7" s="102"/>
      <c r="FU7" s="102"/>
      <c r="FV7" s="102"/>
      <c r="FW7" s="102"/>
      <c r="FX7" s="102"/>
      <c r="FY7" s="102"/>
      <c r="FZ7" s="102"/>
      <c r="GA7" s="102"/>
      <c r="GB7" s="102"/>
      <c r="GC7" s="102"/>
      <c r="GD7" s="102"/>
      <c r="GE7" s="102"/>
      <c r="GF7" s="102"/>
      <c r="GG7" s="102"/>
      <c r="GH7" s="102"/>
      <c r="GI7" s="102"/>
      <c r="GJ7" s="102"/>
    </row>
    <row r="8" spans="1:192" ht="37.5" customHeight="1" x14ac:dyDescent="0.25">
      <c r="A8" s="84" t="s">
        <v>1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102" t="s">
        <v>2</v>
      </c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2"/>
      <c r="DB8" s="102"/>
      <c r="DC8" s="102"/>
      <c r="DD8" s="102"/>
      <c r="DE8" s="102"/>
      <c r="DF8" s="102"/>
      <c r="DG8" s="102"/>
      <c r="DH8" s="102"/>
      <c r="DI8" s="102"/>
      <c r="DJ8" s="102"/>
      <c r="DK8" s="102"/>
      <c r="DL8" s="102"/>
      <c r="DM8" s="102"/>
      <c r="DN8" s="102"/>
      <c r="DO8" s="102"/>
      <c r="DP8" s="102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03"/>
      <c r="EL8" s="103"/>
      <c r="EM8" s="103"/>
      <c r="EN8" s="103"/>
      <c r="EO8" s="103"/>
      <c r="EP8" s="103"/>
      <c r="EQ8" s="103"/>
      <c r="ER8" s="103"/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  <c r="FL8" s="103"/>
      <c r="FM8" s="103"/>
      <c r="FN8" s="103"/>
      <c r="FO8" s="103"/>
      <c r="FP8" s="103"/>
      <c r="FQ8" s="103"/>
      <c r="FR8" s="103"/>
      <c r="FS8" s="103"/>
      <c r="FT8" s="103"/>
      <c r="FU8" s="103"/>
      <c r="FV8" s="103"/>
      <c r="FW8" s="103"/>
      <c r="FX8" s="103"/>
      <c r="FY8" s="103"/>
      <c r="FZ8" s="103"/>
      <c r="GA8" s="103"/>
      <c r="GB8" s="103"/>
      <c r="GC8" s="103"/>
      <c r="GD8" s="103"/>
      <c r="GE8" s="103"/>
      <c r="GF8" s="103"/>
      <c r="GG8" s="103"/>
      <c r="GH8" s="103"/>
      <c r="GI8" s="103"/>
      <c r="GJ8" s="103"/>
    </row>
    <row r="9" spans="1:192" ht="18.75" customHeight="1" x14ac:dyDescent="0.25">
      <c r="A9" s="75" t="s">
        <v>3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7"/>
      <c r="BZ9" s="84" t="s">
        <v>9</v>
      </c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5"/>
      <c r="DQ9" s="104" t="str">
        <f>IF(CP10&lt;33,"идентичным","неидентичным")</f>
        <v>идентичным</v>
      </c>
      <c r="DR9" s="104"/>
      <c r="DS9" s="104"/>
      <c r="DT9" s="104"/>
      <c r="DU9" s="104"/>
      <c r="DV9" s="104"/>
      <c r="DW9" s="104"/>
      <c r="DX9" s="104"/>
      <c r="DY9" s="104"/>
      <c r="DZ9" s="104"/>
      <c r="EA9" s="104"/>
      <c r="EB9" s="104"/>
      <c r="EC9" s="104"/>
      <c r="ED9" s="104"/>
      <c r="EE9" s="104"/>
      <c r="EF9" s="104"/>
      <c r="EG9" s="104"/>
      <c r="EH9" s="104"/>
      <c r="EI9" s="104"/>
      <c r="EJ9" s="104"/>
      <c r="EK9" s="104"/>
      <c r="EL9" s="104"/>
      <c r="EM9" s="104"/>
      <c r="EN9" s="104"/>
      <c r="EO9" s="104"/>
      <c r="EP9" s="104"/>
      <c r="EQ9" s="104"/>
      <c r="ER9" s="104"/>
      <c r="ES9" s="104"/>
      <c r="ET9" s="104"/>
      <c r="EU9" s="104"/>
      <c r="EV9" s="104"/>
      <c r="EW9" s="104"/>
      <c r="EX9" s="104"/>
      <c r="EY9" s="104"/>
      <c r="EZ9" s="104"/>
      <c r="FA9" s="104"/>
      <c r="FB9" s="104"/>
      <c r="FC9" s="86"/>
      <c r="FD9" s="86"/>
      <c r="FE9" s="104"/>
      <c r="FF9" s="104"/>
      <c r="FG9" s="104"/>
      <c r="FH9" s="104"/>
      <c r="FI9" s="104"/>
      <c r="FJ9" s="104"/>
      <c r="FK9" s="104"/>
      <c r="FL9" s="104"/>
      <c r="FM9" s="104"/>
      <c r="FN9" s="104"/>
      <c r="FO9" s="104"/>
      <c r="FP9" s="104"/>
      <c r="FQ9" s="104"/>
      <c r="FR9" s="104"/>
      <c r="FS9" s="104"/>
      <c r="FT9" s="104"/>
      <c r="FU9" s="104"/>
      <c r="FV9" s="104"/>
      <c r="FW9" s="104"/>
      <c r="FX9" s="104"/>
      <c r="FY9" s="104"/>
      <c r="FZ9" s="104"/>
      <c r="GA9" s="104"/>
      <c r="GB9" s="104"/>
      <c r="GC9" s="104"/>
      <c r="GD9" s="104"/>
      <c r="GE9" s="104"/>
      <c r="GF9" s="104"/>
      <c r="GG9" s="104"/>
      <c r="GH9" s="104"/>
      <c r="GI9" s="104"/>
      <c r="GJ9" s="105"/>
    </row>
    <row r="10" spans="1:192" ht="18.75" x14ac:dyDescent="0.25">
      <c r="A10" s="78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80"/>
      <c r="BZ10" s="106" t="s">
        <v>10</v>
      </c>
      <c r="CA10" s="106"/>
      <c r="CB10" s="106"/>
      <c r="CC10" s="106"/>
      <c r="CD10" s="106"/>
      <c r="CE10" s="107"/>
      <c r="CF10" s="108" t="s">
        <v>11</v>
      </c>
      <c r="CG10" s="108"/>
      <c r="CH10" s="108"/>
      <c r="CI10" s="108"/>
      <c r="CJ10" s="108"/>
      <c r="CK10" s="88" t="s">
        <v>8</v>
      </c>
      <c r="CL10" s="88"/>
      <c r="CM10" s="88"/>
      <c r="CN10" s="88"/>
      <c r="CO10" s="88"/>
      <c r="CP10" s="110">
        <v>31.45</v>
      </c>
      <c r="CQ10" s="110"/>
      <c r="CR10" s="110"/>
      <c r="CS10" s="110"/>
      <c r="CT10" s="110"/>
      <c r="CU10" s="110"/>
      <c r="CV10" s="110"/>
      <c r="CW10" s="110"/>
      <c r="CX10" s="110"/>
      <c r="CY10" s="110"/>
      <c r="CZ10" s="110"/>
      <c r="DA10" s="110"/>
      <c r="DB10" s="87" t="s">
        <v>13</v>
      </c>
      <c r="DC10" s="87"/>
      <c r="DD10" s="87"/>
      <c r="DE10" s="4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14"/>
    </row>
    <row r="11" spans="1:192" ht="18.75" customHeight="1" x14ac:dyDescent="0.25">
      <c r="A11" s="78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80"/>
      <c r="BZ11" s="106"/>
      <c r="CA11" s="106"/>
      <c r="CB11" s="106"/>
      <c r="CC11" s="106"/>
      <c r="CD11" s="106"/>
      <c r="CE11" s="107"/>
      <c r="CF11" s="109"/>
      <c r="CG11" s="109"/>
      <c r="CH11" s="109"/>
      <c r="CI11" s="109"/>
      <c r="CJ11" s="109"/>
      <c r="CK11" s="89"/>
      <c r="CL11" s="89"/>
      <c r="CM11" s="89"/>
      <c r="CN11" s="89"/>
      <c r="CO11" s="89"/>
      <c r="CP11" s="111"/>
      <c r="CQ11" s="111"/>
      <c r="CR11" s="111"/>
      <c r="CS11" s="112"/>
      <c r="CT11" s="112"/>
      <c r="CU11" s="112"/>
      <c r="CV11" s="112"/>
      <c r="CW11" s="112"/>
      <c r="CX11" s="112"/>
      <c r="CY11" s="112"/>
      <c r="CZ11" s="112"/>
      <c r="DA11" s="112"/>
      <c r="DB11" s="87"/>
      <c r="DC11" s="87"/>
      <c r="DD11" s="87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15"/>
    </row>
    <row r="12" spans="1:192" ht="18.75" customHeight="1" x14ac:dyDescent="0.25">
      <c r="A12" s="78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80"/>
      <c r="BZ12" s="98" t="s">
        <v>14</v>
      </c>
      <c r="CA12" s="98"/>
      <c r="CB12" s="98"/>
      <c r="CC12" s="98"/>
      <c r="CD12" s="98"/>
      <c r="CE12" s="98"/>
      <c r="CF12" s="99"/>
      <c r="CG12" s="99"/>
      <c r="CH12" s="99"/>
      <c r="CI12" s="99"/>
      <c r="CJ12" s="99"/>
      <c r="CK12" s="99"/>
      <c r="CL12" s="99"/>
      <c r="CM12" s="99"/>
      <c r="CN12" s="99"/>
      <c r="CO12" s="100"/>
      <c r="CP12" s="88" t="s">
        <v>8</v>
      </c>
      <c r="CQ12" s="88"/>
      <c r="CR12" s="88"/>
      <c r="CS12" s="96">
        <v>4062.75</v>
      </c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14"/>
    </row>
    <row r="13" spans="1:192" ht="18.75" customHeight="1" x14ac:dyDescent="0.25">
      <c r="A13" s="81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3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101"/>
      <c r="CP13" s="89"/>
      <c r="CQ13" s="89"/>
      <c r="CR13" s="89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15"/>
    </row>
    <row r="14" spans="1:192" ht="18.75" customHeight="1" x14ac:dyDescent="0.25">
      <c r="A14" s="90" t="s">
        <v>17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2"/>
      <c r="DI14" s="93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/>
      <c r="EL14" s="94"/>
      <c r="EM14" s="94"/>
      <c r="EN14" s="94"/>
      <c r="EO14" s="94"/>
      <c r="EP14" s="94"/>
      <c r="EQ14" s="94"/>
      <c r="ER14" s="94"/>
      <c r="ES14" s="94"/>
      <c r="ET14" s="94"/>
      <c r="EU14" s="94"/>
      <c r="EV14" s="94"/>
      <c r="EW14" s="94"/>
      <c r="EX14" s="94"/>
      <c r="EY14" s="94"/>
      <c r="EZ14" s="94"/>
      <c r="FA14" s="94"/>
      <c r="FB14" s="94"/>
      <c r="FC14" s="94"/>
      <c r="FD14" s="94"/>
      <c r="FE14" s="94"/>
      <c r="FF14" s="94"/>
      <c r="FG14" s="94"/>
      <c r="FH14" s="94"/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5"/>
    </row>
    <row r="15" spans="1:192" ht="18.75" x14ac:dyDescent="0.25">
      <c r="A15" s="86" t="s">
        <v>4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6"/>
      <c r="DX15" s="6"/>
      <c r="DY15" s="6"/>
      <c r="DZ15" s="7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</row>
    <row r="16" spans="1:192" ht="18.75" x14ac:dyDescent="0.25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Z16" s="2"/>
    </row>
    <row r="17" spans="1:130" ht="15" customHeight="1" x14ac:dyDescent="0.25">
      <c r="A17" s="71" t="s">
        <v>5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Z17" s="2"/>
    </row>
    <row r="18" spans="1:130" ht="18.75" x14ac:dyDescent="0.25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9"/>
      <c r="AU18" s="9"/>
      <c r="AV18" s="9"/>
      <c r="AW18" s="9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Z18" s="2"/>
    </row>
    <row r="19" spans="1:130" ht="18.75" x14ac:dyDescent="0.25">
      <c r="A19" s="74" t="s">
        <v>18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3"/>
      <c r="AU19" s="3"/>
      <c r="AV19" s="3"/>
      <c r="AW19" s="3"/>
      <c r="AX19" s="74" t="s">
        <v>19</v>
      </c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Z19" s="2"/>
    </row>
    <row r="20" spans="1:130" ht="18.75" x14ac:dyDescent="0.2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Z20" s="2"/>
    </row>
    <row r="21" spans="1:130" ht="23.25" customHeight="1" x14ac:dyDescent="0.25">
      <c r="A21" s="73" t="s">
        <v>68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Z21" s="1"/>
    </row>
    <row r="22" spans="1:130" x14ac:dyDescent="0.25">
      <c r="A22" s="71" t="s">
        <v>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</row>
  </sheetData>
  <protectedRanges>
    <protectedRange sqref="BZ8" name="Диапазон7"/>
    <protectedRange sqref="BZ7" name="Диапазон6"/>
    <protectedRange sqref="A20" name="Диапазон4"/>
    <protectedRange sqref="AX18" name="Диапазон2"/>
    <protectedRange sqref="A16" name="Диапазон1"/>
    <protectedRange sqref="A21" name="Диапазон3"/>
    <protectedRange sqref="DI14" name="Диапазон5"/>
  </protectedRanges>
  <mergeCells count="32">
    <mergeCell ref="A4:GJ4"/>
    <mergeCell ref="A5:GJ5"/>
    <mergeCell ref="A6:GJ6"/>
    <mergeCell ref="BZ7:GJ7"/>
    <mergeCell ref="A7:BY7"/>
    <mergeCell ref="A14:DH14"/>
    <mergeCell ref="DI14:GJ14"/>
    <mergeCell ref="CS12:DQ13"/>
    <mergeCell ref="BZ12:CO13"/>
    <mergeCell ref="A8:BY8"/>
    <mergeCell ref="BZ8:GJ8"/>
    <mergeCell ref="CK10:CO11"/>
    <mergeCell ref="DQ9:GJ9"/>
    <mergeCell ref="BZ10:CE11"/>
    <mergeCell ref="CF10:CJ11"/>
    <mergeCell ref="CP10:DA11"/>
    <mergeCell ref="BZ1:GJ1"/>
    <mergeCell ref="BZ2:GJ2"/>
    <mergeCell ref="A20:DV20"/>
    <mergeCell ref="A22:DV22"/>
    <mergeCell ref="A18:AS18"/>
    <mergeCell ref="AX18:DV18"/>
    <mergeCell ref="A19:AS19"/>
    <mergeCell ref="AX19:DV19"/>
    <mergeCell ref="A21:DV21"/>
    <mergeCell ref="A17:DV17"/>
    <mergeCell ref="A16:DV16"/>
    <mergeCell ref="A9:BY13"/>
    <mergeCell ref="BZ9:DP9"/>
    <mergeCell ref="A15:DV15"/>
    <mergeCell ref="DB10:DD11"/>
    <mergeCell ref="CP12:CR13"/>
  </mergeCells>
  <phoneticPr fontId="10" type="noConversion"/>
  <pageMargins left="0.38" right="0.39" top="0.74803149606299213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Equation.3" shapeId="1029" r:id="rId4">
          <objectPr defaultSize="0" autoPict="0" r:id="rId5">
            <anchor moveWithCells="1" sizeWithCells="1">
              <from>
                <xdr:col>0</xdr:col>
                <xdr:colOff>0</xdr:colOff>
                <xdr:row>22</xdr:row>
                <xdr:rowOff>0</xdr:rowOff>
              </from>
              <to>
                <xdr:col>1</xdr:col>
                <xdr:colOff>0</xdr:colOff>
                <xdr:row>22</xdr:row>
                <xdr:rowOff>0</xdr:rowOff>
              </to>
            </anchor>
          </objectPr>
        </oleObject>
      </mc:Choice>
      <mc:Fallback>
        <oleObject progId="Equation.3" shapeId="1029" r:id="rId4"/>
      </mc:Fallback>
    </mc:AlternateContent>
    <mc:AlternateContent xmlns:mc="http://schemas.openxmlformats.org/markup-compatibility/2006">
      <mc:Choice Requires="x14">
        <oleObject progId="Equation.3" shapeId="1025" r:id="rId6">
          <objectPr defaultSize="0" autoPict="0" r:id="rId7">
            <anchor moveWithCells="1" sizeWithCells="1">
              <from>
                <xdr:col>0</xdr:col>
                <xdr:colOff>0</xdr:colOff>
                <xdr:row>22</xdr:row>
                <xdr:rowOff>0</xdr:rowOff>
              </from>
              <to>
                <xdr:col>1</xdr:col>
                <xdr:colOff>0</xdr:colOff>
                <xdr:row>22</xdr:row>
                <xdr:rowOff>0</xdr:rowOff>
              </to>
            </anchor>
          </objectPr>
        </oleObject>
      </mc:Choice>
      <mc:Fallback>
        <oleObject progId="Equation.3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58"/>
  <sheetViews>
    <sheetView view="pageBreakPreview" zoomScale="115" zoomScaleSheetLayoutView="115" workbookViewId="0">
      <selection activeCell="U20" sqref="U20:AF21"/>
    </sheetView>
  </sheetViews>
  <sheetFormatPr defaultColWidth="0.7109375" defaultRowHeight="15" x14ac:dyDescent="0.25"/>
  <cols>
    <col min="1" max="1" width="2.5703125" style="10" bestFit="1" customWidth="1"/>
    <col min="2" max="18" width="0.7109375" style="10"/>
    <col min="19" max="19" width="2.140625" style="10" customWidth="1"/>
    <col min="20" max="23" width="0.7109375" style="10"/>
    <col min="24" max="24" width="0.7109375" style="10" customWidth="1"/>
    <col min="25" max="54" width="0.7109375" style="10"/>
    <col min="55" max="55" width="0.85546875" style="10" customWidth="1"/>
    <col min="56" max="61" width="0.7109375" style="10"/>
    <col min="62" max="62" width="2.140625" style="10" customWidth="1"/>
    <col min="63" max="87" width="0.7109375" style="10"/>
    <col min="88" max="88" width="0.7109375" style="10" customWidth="1"/>
    <col min="89" max="143" width="0.7109375" style="10"/>
    <col min="144" max="144" width="0.7109375" style="10" customWidth="1"/>
    <col min="145" max="161" width="0.7109375" style="10"/>
    <col min="162" max="162" width="0.140625" style="10" customWidth="1"/>
    <col min="163" max="168" width="0.7109375" style="10" hidden="1" customWidth="1"/>
    <col min="169" max="169" width="2.28515625" style="10" customWidth="1"/>
    <col min="170" max="170" width="1.28515625" style="10" customWidth="1"/>
    <col min="171" max="171" width="1.7109375" style="10" customWidth="1"/>
    <col min="172" max="178" width="0.7109375" style="10" customWidth="1"/>
    <col min="179" max="16384" width="0.7109375" style="10"/>
  </cols>
  <sheetData>
    <row r="1" spans="1:182" ht="16.5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18" t="s">
        <v>34</v>
      </c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18"/>
      <c r="FL1" s="118"/>
      <c r="FM1" s="118"/>
      <c r="FN1" s="118"/>
      <c r="FO1" s="118"/>
      <c r="FP1" s="118"/>
      <c r="FQ1" s="118"/>
      <c r="FR1" s="16"/>
      <c r="FS1" s="16"/>
      <c r="FT1" s="16"/>
      <c r="FU1" s="16"/>
      <c r="FV1" s="16"/>
      <c r="FW1" s="16"/>
      <c r="FX1" s="16"/>
      <c r="FY1" s="16"/>
      <c r="FZ1" s="16"/>
    </row>
    <row r="2" spans="1:182" ht="16.5" x14ac:dyDescent="0.25">
      <c r="A2" s="17" t="s">
        <v>21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</row>
    <row r="3" spans="1:182" ht="7.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</row>
    <row r="4" spans="1:182" ht="16.5" x14ac:dyDescent="0.25">
      <c r="A4" s="16" t="s">
        <v>20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</row>
    <row r="5" spans="1:182" ht="18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52" t="s">
        <v>11</v>
      </c>
      <c r="BL5" s="152"/>
      <c r="BM5" s="152"/>
      <c r="BN5" s="152"/>
      <c r="BO5" s="152"/>
      <c r="BP5" s="117" t="s">
        <v>8</v>
      </c>
      <c r="BQ5" s="117"/>
      <c r="BR5" s="117"/>
      <c r="BS5" s="117"/>
      <c r="BT5" s="117"/>
      <c r="BU5" s="153" t="s">
        <v>22</v>
      </c>
      <c r="BV5" s="153"/>
      <c r="BW5" s="153"/>
      <c r="BX5" s="153"/>
      <c r="BY5" s="153"/>
      <c r="BZ5" s="153"/>
      <c r="CA5" s="153"/>
      <c r="CB5" s="153"/>
      <c r="CC5" s="153"/>
      <c r="CD5" s="153"/>
      <c r="CE5" s="130" t="s">
        <v>12</v>
      </c>
      <c r="CF5" s="130"/>
      <c r="CG5" s="130"/>
      <c r="CH5" s="130"/>
      <c r="CI5" s="130"/>
      <c r="CJ5" s="141">
        <v>100</v>
      </c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</row>
    <row r="6" spans="1:182" ht="12.7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52"/>
      <c r="BL6" s="152"/>
      <c r="BM6" s="152"/>
      <c r="BN6" s="152"/>
      <c r="BO6" s="152"/>
      <c r="BP6" s="117"/>
      <c r="BQ6" s="117"/>
      <c r="BR6" s="117"/>
      <c r="BS6" s="117"/>
      <c r="BT6" s="117"/>
      <c r="BU6" s="119" t="s">
        <v>24</v>
      </c>
      <c r="BV6" s="119"/>
      <c r="BW6" s="119"/>
      <c r="BX6" s="126" t="s">
        <v>25</v>
      </c>
      <c r="BY6" s="126"/>
      <c r="BZ6" s="126"/>
      <c r="CA6" s="126"/>
      <c r="CB6" s="130" t="s">
        <v>26</v>
      </c>
      <c r="CC6" s="130"/>
      <c r="CD6" s="130"/>
      <c r="CE6" s="130"/>
      <c r="CF6" s="130"/>
      <c r="CG6" s="130"/>
      <c r="CH6" s="130"/>
      <c r="CI6" s="130"/>
      <c r="CJ6" s="141"/>
      <c r="CK6" s="141"/>
      <c r="CL6" s="141"/>
      <c r="CM6" s="141"/>
      <c r="CN6" s="141"/>
      <c r="CO6" s="141"/>
      <c r="CP6" s="141"/>
      <c r="CQ6" s="141"/>
      <c r="CR6" s="141"/>
      <c r="CS6" s="141"/>
      <c r="CT6" s="141"/>
      <c r="CU6" s="141"/>
      <c r="CV6" s="141"/>
      <c r="CW6" s="141"/>
      <c r="CX6" s="141"/>
      <c r="CY6" s="141"/>
      <c r="CZ6" s="141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</row>
    <row r="7" spans="1:182" ht="12" customHeight="1" x14ac:dyDescent="0.25">
      <c r="A7" s="16"/>
      <c r="B7" s="16"/>
      <c r="C7" s="16"/>
      <c r="D7" s="16"/>
      <c r="E7" s="16"/>
      <c r="F7" s="16"/>
      <c r="G7" s="139" t="s">
        <v>7</v>
      </c>
      <c r="H7" s="139"/>
      <c r="I7" s="139"/>
      <c r="J7" s="139"/>
      <c r="K7" s="139"/>
      <c r="L7" s="139"/>
      <c r="M7" s="139"/>
      <c r="N7" s="139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</row>
    <row r="8" spans="1:182" ht="14.25" customHeight="1" x14ac:dyDescent="0.25">
      <c r="A8" s="16"/>
      <c r="B8" s="16"/>
      <c r="C8" s="16"/>
      <c r="D8" s="16"/>
      <c r="E8" s="16"/>
      <c r="F8" s="16"/>
      <c r="G8" s="152" t="s">
        <v>11</v>
      </c>
      <c r="H8" s="152"/>
      <c r="I8" s="152"/>
      <c r="J8" s="152"/>
      <c r="K8" s="152"/>
      <c r="L8" s="130" t="s">
        <v>23</v>
      </c>
      <c r="M8" s="130"/>
      <c r="N8" s="130"/>
      <c r="O8" s="141" t="s">
        <v>27</v>
      </c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41"/>
      <c r="BK8" s="141"/>
      <c r="BL8" s="141"/>
      <c r="BM8" s="141"/>
      <c r="BN8" s="141"/>
      <c r="BO8" s="141"/>
      <c r="BP8" s="141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</row>
    <row r="9" spans="1:182" ht="0.75" hidden="1" customHeight="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</row>
    <row r="10" spans="1:182" ht="13.5" customHeigh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46" t="s">
        <v>11</v>
      </c>
      <c r="P10" s="146"/>
      <c r="Q10" s="146"/>
      <c r="R10" s="146"/>
      <c r="S10" s="146"/>
      <c r="T10" s="117" t="s">
        <v>28</v>
      </c>
      <c r="U10" s="117"/>
      <c r="V10" s="117"/>
      <c r="W10" s="117"/>
      <c r="X10" s="147" t="s">
        <v>29</v>
      </c>
      <c r="Y10" s="147"/>
      <c r="Z10" s="147"/>
      <c r="AA10" s="147"/>
      <c r="AB10" s="147"/>
      <c r="AC10" s="119" t="s">
        <v>15</v>
      </c>
      <c r="AD10" s="119"/>
      <c r="AE10" s="119"/>
      <c r="AF10" s="126" t="s">
        <v>25</v>
      </c>
      <c r="AG10" s="126"/>
      <c r="AH10" s="126"/>
      <c r="AI10" s="126"/>
      <c r="AJ10" s="126"/>
      <c r="AK10" s="21"/>
      <c r="AL10" s="20"/>
      <c r="AM10" s="119" t="s">
        <v>23</v>
      </c>
      <c r="AN10" s="119"/>
      <c r="AO10" s="119"/>
      <c r="AP10" s="119" t="s">
        <v>24</v>
      </c>
      <c r="AQ10" s="119"/>
      <c r="AR10" s="119"/>
      <c r="AS10" s="126" t="s">
        <v>25</v>
      </c>
      <c r="AT10" s="126"/>
      <c r="AU10" s="126"/>
      <c r="AV10" s="126"/>
      <c r="AW10" s="119" t="s">
        <v>26</v>
      </c>
      <c r="AX10" s="119"/>
      <c r="AY10" s="119"/>
      <c r="AZ10" s="119" t="s">
        <v>16</v>
      </c>
      <c r="BA10" s="119"/>
      <c r="BB10" s="119"/>
      <c r="BC10" s="116">
        <v>2</v>
      </c>
      <c r="BD10" s="116"/>
      <c r="BE10" s="116"/>
      <c r="BF10" s="119" t="s">
        <v>23</v>
      </c>
      <c r="BG10" s="119"/>
      <c r="BH10" s="119"/>
      <c r="BI10" s="119"/>
      <c r="BJ10" s="130" t="s">
        <v>31</v>
      </c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</row>
    <row r="11" spans="1:182" ht="12" customHeight="1" x14ac:dyDescent="0.25">
      <c r="A11" s="16"/>
      <c r="B11" s="16"/>
      <c r="C11" s="16"/>
      <c r="D11" s="16"/>
      <c r="E11" s="16"/>
      <c r="F11" s="16"/>
      <c r="G11" s="129" t="s">
        <v>22</v>
      </c>
      <c r="H11" s="130"/>
      <c r="I11" s="130"/>
      <c r="J11" s="130"/>
      <c r="K11" s="130"/>
      <c r="L11" s="130" t="s">
        <v>8</v>
      </c>
      <c r="M11" s="130"/>
      <c r="N11" s="130"/>
      <c r="O11" s="146"/>
      <c r="P11" s="146"/>
      <c r="Q11" s="146"/>
      <c r="R11" s="146"/>
      <c r="S11" s="146"/>
      <c r="T11" s="131"/>
      <c r="U11" s="131"/>
      <c r="V11" s="131"/>
      <c r="W11" s="131"/>
      <c r="X11" s="148" t="s">
        <v>48</v>
      </c>
      <c r="Y11" s="148"/>
      <c r="Z11" s="148"/>
      <c r="AA11" s="148"/>
      <c r="AB11" s="148"/>
      <c r="AC11" s="132"/>
      <c r="AD11" s="132"/>
      <c r="AE11" s="132"/>
      <c r="AF11" s="149"/>
      <c r="AG11" s="149"/>
      <c r="AH11" s="149"/>
      <c r="AI11" s="149"/>
      <c r="AJ11" s="149"/>
      <c r="AK11" s="133" t="s">
        <v>30</v>
      </c>
      <c r="AL11" s="133"/>
      <c r="AM11" s="132"/>
      <c r="AN11" s="132"/>
      <c r="AO11" s="132"/>
      <c r="AP11" s="132"/>
      <c r="AQ11" s="132"/>
      <c r="AR11" s="132"/>
      <c r="AS11" s="149"/>
      <c r="AT11" s="149"/>
      <c r="AU11" s="149"/>
      <c r="AV11" s="149"/>
      <c r="AW11" s="132"/>
      <c r="AX11" s="132"/>
      <c r="AY11" s="132"/>
      <c r="AZ11" s="132"/>
      <c r="BA11" s="132"/>
      <c r="BB11" s="132"/>
      <c r="BC11" s="22"/>
      <c r="BD11" s="22"/>
      <c r="BE11" s="22"/>
      <c r="BF11" s="119"/>
      <c r="BG11" s="119"/>
      <c r="BH11" s="119"/>
      <c r="BI11" s="119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</row>
    <row r="12" spans="1:182" ht="12" customHeight="1" x14ac:dyDescent="0.25">
      <c r="A12" s="16"/>
      <c r="B12" s="16"/>
      <c r="C12" s="16"/>
      <c r="D12" s="16"/>
      <c r="E12" s="16"/>
      <c r="F12" s="16"/>
      <c r="G12" s="130"/>
      <c r="H12" s="130"/>
      <c r="I12" s="130"/>
      <c r="J12" s="130"/>
      <c r="K12" s="130"/>
      <c r="L12" s="130"/>
      <c r="M12" s="130"/>
      <c r="N12" s="130"/>
      <c r="O12" s="146"/>
      <c r="P12" s="146"/>
      <c r="Q12" s="146"/>
      <c r="R12" s="146"/>
      <c r="S12" s="146"/>
      <c r="T12" s="150" t="s">
        <v>49</v>
      </c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19"/>
      <c r="BG12" s="119"/>
      <c r="BH12" s="119"/>
      <c r="BI12" s="119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</row>
    <row r="13" spans="1:182" ht="3" hidden="1" customHeight="1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46"/>
      <c r="P13" s="146"/>
      <c r="Q13" s="146"/>
      <c r="R13" s="146"/>
      <c r="S13" s="14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</row>
    <row r="14" spans="1:182" ht="9" customHeight="1" x14ac:dyDescent="0.25">
      <c r="A14" s="16"/>
      <c r="B14" s="16"/>
      <c r="C14" s="16"/>
      <c r="D14" s="16"/>
      <c r="E14" s="16"/>
      <c r="F14" s="16"/>
      <c r="G14" s="126" t="s">
        <v>25</v>
      </c>
      <c r="H14" s="126"/>
      <c r="I14" s="126"/>
      <c r="J14" s="126"/>
      <c r="K14" s="126"/>
      <c r="L14" s="21"/>
      <c r="M14" s="20"/>
      <c r="N14" s="137" t="s">
        <v>23</v>
      </c>
      <c r="O14" s="137"/>
      <c r="P14" s="137"/>
      <c r="Q14" s="137"/>
      <c r="R14" s="145" t="s">
        <v>50</v>
      </c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5"/>
      <c r="DN14" s="145"/>
      <c r="DO14" s="145"/>
      <c r="DP14" s="145"/>
      <c r="DQ14" s="145"/>
      <c r="DR14" s="145"/>
      <c r="DS14" s="145"/>
      <c r="DT14" s="145"/>
      <c r="DU14" s="145"/>
      <c r="DV14" s="145"/>
      <c r="DW14" s="145"/>
      <c r="DX14" s="145"/>
      <c r="DY14" s="145"/>
      <c r="DZ14" s="145"/>
      <c r="EA14" s="145"/>
      <c r="EB14" s="145"/>
      <c r="EC14" s="145"/>
      <c r="ED14" s="145"/>
      <c r="EE14" s="145"/>
      <c r="EF14" s="145"/>
      <c r="EG14" s="145"/>
      <c r="EH14" s="145"/>
      <c r="EI14" s="145"/>
      <c r="EJ14" s="145"/>
      <c r="EK14" s="145"/>
      <c r="EL14" s="145"/>
      <c r="EM14" s="145"/>
      <c r="EN14" s="145"/>
      <c r="EO14" s="145"/>
      <c r="EP14" s="145"/>
      <c r="EQ14" s="145"/>
      <c r="ER14" s="145"/>
      <c r="ES14" s="145"/>
      <c r="ET14" s="145"/>
      <c r="EU14" s="145"/>
      <c r="EV14" s="145"/>
      <c r="EW14" s="145"/>
      <c r="EX14" s="145"/>
      <c r="EY14" s="145"/>
      <c r="EZ14" s="145"/>
      <c r="FA14" s="145"/>
      <c r="FB14" s="145"/>
      <c r="FC14" s="145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</row>
    <row r="15" spans="1:182" ht="13.5" customHeight="1" x14ac:dyDescent="0.25">
      <c r="A15" s="16"/>
      <c r="B15" s="16"/>
      <c r="C15" s="16"/>
      <c r="D15" s="16"/>
      <c r="E15" s="16"/>
      <c r="F15" s="16"/>
      <c r="G15" s="126"/>
      <c r="H15" s="126"/>
      <c r="I15" s="126"/>
      <c r="J15" s="126"/>
      <c r="K15" s="126"/>
      <c r="L15" s="128" t="s">
        <v>30</v>
      </c>
      <c r="M15" s="128"/>
      <c r="N15" s="137"/>
      <c r="O15" s="137"/>
      <c r="P15" s="137"/>
      <c r="Q15" s="137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  <c r="CC15" s="145"/>
      <c r="CD15" s="145"/>
      <c r="CE15" s="145"/>
      <c r="CF15" s="145"/>
      <c r="CG15" s="145"/>
      <c r="CH15" s="145"/>
      <c r="CI15" s="145"/>
      <c r="CJ15" s="145"/>
      <c r="CK15" s="145"/>
      <c r="CL15" s="145"/>
      <c r="CM15" s="145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5"/>
      <c r="CZ15" s="145"/>
      <c r="DA15" s="145"/>
      <c r="DB15" s="145"/>
      <c r="DC15" s="145"/>
      <c r="DD15" s="145"/>
      <c r="DE15" s="145"/>
      <c r="DF15" s="145"/>
      <c r="DG15" s="145"/>
      <c r="DH15" s="145"/>
      <c r="DI15" s="145"/>
      <c r="DJ15" s="145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  <c r="DU15" s="145"/>
      <c r="DV15" s="145"/>
      <c r="DW15" s="145"/>
      <c r="DX15" s="145"/>
      <c r="DY15" s="145"/>
      <c r="DZ15" s="145"/>
      <c r="EA15" s="145"/>
      <c r="EB15" s="145"/>
      <c r="EC15" s="145"/>
      <c r="ED15" s="145"/>
      <c r="EE15" s="145"/>
      <c r="EF15" s="145"/>
      <c r="EG15" s="145"/>
      <c r="EH15" s="145"/>
      <c r="EI15" s="145"/>
      <c r="EJ15" s="145"/>
      <c r="EK15" s="145"/>
      <c r="EL15" s="145"/>
      <c r="EM15" s="145"/>
      <c r="EN15" s="145"/>
      <c r="EO15" s="145"/>
      <c r="EP15" s="145"/>
      <c r="EQ15" s="145"/>
      <c r="ER15" s="145"/>
      <c r="ES15" s="145"/>
      <c r="ET15" s="145"/>
      <c r="EU15" s="145"/>
      <c r="EV15" s="145"/>
      <c r="EW15" s="145"/>
      <c r="EX15" s="145"/>
      <c r="EY15" s="145"/>
      <c r="EZ15" s="145"/>
      <c r="FA15" s="145"/>
      <c r="FB15" s="145"/>
      <c r="FC15" s="145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</row>
    <row r="16" spans="1:182" ht="15.75" customHeight="1" x14ac:dyDescent="0.25">
      <c r="A16" s="16"/>
      <c r="B16" s="16"/>
      <c r="C16" s="16"/>
      <c r="D16" s="16"/>
      <c r="E16" s="16"/>
      <c r="F16" s="16"/>
      <c r="G16" s="119" t="s">
        <v>24</v>
      </c>
      <c r="H16" s="119"/>
      <c r="I16" s="119"/>
      <c r="J16" s="126" t="s">
        <v>25</v>
      </c>
      <c r="K16" s="126"/>
      <c r="L16" s="126"/>
      <c r="M16" s="126"/>
      <c r="N16" s="138" t="s">
        <v>26</v>
      </c>
      <c r="O16" s="138"/>
      <c r="P16" s="138"/>
      <c r="Q16" s="137" t="s">
        <v>23</v>
      </c>
      <c r="R16" s="137"/>
      <c r="S16" s="145" t="s">
        <v>32</v>
      </c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5"/>
      <c r="CZ16" s="145"/>
      <c r="DA16" s="145"/>
      <c r="DB16" s="145"/>
      <c r="DC16" s="145"/>
      <c r="DD16" s="145"/>
      <c r="DE16" s="145"/>
      <c r="DF16" s="145"/>
      <c r="DG16" s="145"/>
      <c r="DH16" s="145"/>
      <c r="DI16" s="145"/>
      <c r="DJ16" s="145"/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5"/>
      <c r="DW16" s="145"/>
      <c r="DX16" s="145"/>
      <c r="DY16" s="145"/>
      <c r="DZ16" s="145"/>
      <c r="EA16" s="145"/>
      <c r="EB16" s="145"/>
      <c r="EC16" s="145"/>
      <c r="ED16" s="145"/>
      <c r="EE16" s="145"/>
      <c r="EF16" s="145"/>
      <c r="EG16" s="145"/>
      <c r="EH16" s="145"/>
      <c r="EI16" s="145"/>
      <c r="EJ16" s="145"/>
      <c r="EK16" s="145"/>
      <c r="EL16" s="145"/>
      <c r="EM16" s="145"/>
      <c r="EN16" s="145"/>
      <c r="EO16" s="145"/>
      <c r="EP16" s="145"/>
      <c r="EQ16" s="145"/>
      <c r="ER16" s="145"/>
      <c r="ES16" s="145"/>
      <c r="ET16" s="145"/>
      <c r="EU16" s="145"/>
      <c r="EV16" s="145"/>
      <c r="EW16" s="145"/>
      <c r="EX16" s="145"/>
      <c r="EY16" s="145"/>
      <c r="EZ16" s="145"/>
      <c r="FA16" s="145"/>
      <c r="FB16" s="145"/>
      <c r="FC16" s="145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</row>
    <row r="17" spans="1:235" ht="0.75" customHeight="1" x14ac:dyDescent="0.25">
      <c r="A17" s="16"/>
      <c r="B17" s="16"/>
      <c r="C17" s="16"/>
      <c r="D17" s="16"/>
      <c r="E17" s="16"/>
      <c r="F17" s="16"/>
      <c r="G17" s="24"/>
      <c r="H17" s="24"/>
      <c r="I17" s="24"/>
      <c r="J17" s="25"/>
      <c r="K17" s="25"/>
      <c r="L17" s="25"/>
      <c r="M17" s="25"/>
      <c r="N17" s="24"/>
      <c r="O17" s="24"/>
      <c r="P17" s="24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</row>
    <row r="18" spans="1:235" ht="16.5" x14ac:dyDescent="0.25">
      <c r="A18" s="16"/>
      <c r="B18" s="16"/>
      <c r="C18" s="16"/>
      <c r="D18" s="16"/>
      <c r="E18" s="16"/>
      <c r="F18" s="16"/>
      <c r="G18" s="130" t="s">
        <v>29</v>
      </c>
      <c r="H18" s="130"/>
      <c r="I18" s="130"/>
      <c r="J18" s="130"/>
      <c r="K18" s="130" t="s">
        <v>23</v>
      </c>
      <c r="L18" s="130"/>
      <c r="M18" s="130"/>
      <c r="N18" s="141" t="s">
        <v>33</v>
      </c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C18" s="141"/>
      <c r="CD18" s="141"/>
      <c r="CE18" s="141"/>
      <c r="CF18" s="141"/>
      <c r="CG18" s="141"/>
      <c r="CH18" s="141"/>
      <c r="CI18" s="141"/>
      <c r="CJ18" s="141"/>
      <c r="CK18" s="141"/>
      <c r="CL18" s="141"/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1"/>
      <c r="CX18" s="141"/>
      <c r="CY18" s="141"/>
      <c r="CZ18" s="141"/>
      <c r="DA18" s="141"/>
      <c r="DB18" s="141"/>
      <c r="DC18" s="141"/>
      <c r="DD18" s="141"/>
      <c r="DE18" s="141"/>
      <c r="DF18" s="141"/>
      <c r="DG18" s="141"/>
      <c r="DH18" s="141"/>
      <c r="DI18" s="141"/>
      <c r="DJ18" s="141"/>
      <c r="DK18" s="141"/>
      <c r="DL18" s="141"/>
      <c r="DM18" s="141"/>
      <c r="DN18" s="141"/>
      <c r="DO18" s="141"/>
      <c r="DP18" s="141"/>
      <c r="DQ18" s="141"/>
      <c r="DR18" s="141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</row>
    <row r="19" spans="1:235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</row>
    <row r="20" spans="1:235" ht="16.5" customHeight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17" t="s">
        <v>11</v>
      </c>
      <c r="L20" s="117"/>
      <c r="M20" s="117"/>
      <c r="N20" s="117"/>
      <c r="O20" s="117"/>
      <c r="P20" s="117"/>
      <c r="Q20" s="117"/>
      <c r="R20" s="117"/>
      <c r="S20" s="130" t="s">
        <v>8</v>
      </c>
      <c r="T20" s="130"/>
      <c r="U20" s="144" t="s">
        <v>70</v>
      </c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19" t="s">
        <v>13</v>
      </c>
      <c r="AH20" s="119"/>
      <c r="AI20" s="119"/>
      <c r="AJ20" s="119" t="str">
        <f>IF(U20&gt;33,"&gt;","&lt;")</f>
        <v>&gt;</v>
      </c>
      <c r="AK20" s="119"/>
      <c r="AL20" s="119"/>
      <c r="AM20" s="143">
        <v>0.33</v>
      </c>
      <c r="AN20" s="143"/>
      <c r="AO20" s="143"/>
      <c r="AP20" s="143"/>
      <c r="AQ20" s="143"/>
      <c r="AR20" s="143"/>
      <c r="AS20" s="143"/>
      <c r="AT20" s="143"/>
      <c r="AU20" s="143"/>
      <c r="AV20" s="143"/>
      <c r="AW20" s="18" t="s">
        <v>35</v>
      </c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</row>
    <row r="21" spans="1:235" ht="5.25" hidden="1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17"/>
      <c r="L21" s="117"/>
      <c r="M21" s="117"/>
      <c r="N21" s="117"/>
      <c r="O21" s="117"/>
      <c r="P21" s="117"/>
      <c r="Q21" s="117"/>
      <c r="R21" s="117"/>
      <c r="S21" s="130"/>
      <c r="T21" s="130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19"/>
      <c r="AH21" s="119"/>
      <c r="AI21" s="119"/>
      <c r="AJ21" s="119"/>
      <c r="AK21" s="119"/>
      <c r="AL21" s="119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26"/>
      <c r="EG21" s="26"/>
      <c r="EH21" s="2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</row>
    <row r="22" spans="1:235" ht="13.5" customHeight="1" x14ac:dyDescent="0.25">
      <c r="A22" s="19" t="s">
        <v>36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26"/>
      <c r="FP22" s="26"/>
      <c r="FQ22" s="26"/>
      <c r="FR22" s="16"/>
      <c r="FS22" s="16"/>
      <c r="FT22" s="16"/>
      <c r="FU22" s="16"/>
      <c r="FV22" s="16"/>
      <c r="FW22" s="16"/>
      <c r="FX22" s="16"/>
      <c r="FY22" s="16"/>
      <c r="FZ22" s="16"/>
    </row>
    <row r="23" spans="1:235" ht="14.25" customHeight="1" x14ac:dyDescent="0.25">
      <c r="A23" s="19" t="s">
        <v>37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</row>
    <row r="24" spans="1:235" ht="12" customHeight="1" x14ac:dyDescent="0.25">
      <c r="A24" s="139" t="s">
        <v>38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  <c r="CP24" s="139"/>
      <c r="CQ24" s="139"/>
      <c r="CR24" s="139"/>
      <c r="CS24" s="139"/>
      <c r="CT24" s="139"/>
      <c r="CU24" s="139"/>
      <c r="CV24" s="139"/>
      <c r="CW24" s="139"/>
      <c r="CX24" s="139"/>
      <c r="CY24" s="139"/>
      <c r="CZ24" s="139"/>
      <c r="DA24" s="139"/>
      <c r="DB24" s="139"/>
      <c r="DC24" s="139"/>
      <c r="DD24" s="139"/>
      <c r="DE24" s="139"/>
      <c r="DF24" s="139"/>
      <c r="DG24" s="139"/>
      <c r="DH24" s="139"/>
      <c r="DI24" s="139"/>
      <c r="DJ24" s="139"/>
      <c r="DK24" s="139"/>
      <c r="DL24" s="139"/>
      <c r="DM24" s="139"/>
      <c r="DN24" s="139"/>
      <c r="DO24" s="139"/>
      <c r="DP24" s="139"/>
      <c r="DQ24" s="139"/>
      <c r="DR24" s="139"/>
      <c r="DS24" s="139"/>
      <c r="DT24" s="139"/>
      <c r="DU24" s="139"/>
      <c r="DV24" s="139"/>
      <c r="DW24" s="139"/>
      <c r="DX24" s="139"/>
      <c r="DY24" s="139"/>
      <c r="DZ24" s="139"/>
      <c r="EA24" s="139"/>
      <c r="EB24" s="139"/>
      <c r="EC24" s="139"/>
      <c r="ED24" s="139"/>
      <c r="EE24" s="139"/>
      <c r="EF24" s="139"/>
      <c r="EG24" s="139"/>
      <c r="EH24" s="139"/>
      <c r="EI24" s="139"/>
      <c r="EJ24" s="139"/>
      <c r="EK24" s="139"/>
      <c r="EL24" s="139"/>
      <c r="EM24" s="139"/>
      <c r="EN24" s="139"/>
      <c r="EO24" s="139"/>
      <c r="EP24" s="139"/>
      <c r="EQ24" s="139"/>
      <c r="ER24" s="139"/>
      <c r="ES24" s="139"/>
      <c r="ET24" s="139"/>
      <c r="EU24" s="139"/>
      <c r="EV24" s="139"/>
      <c r="EW24" s="139"/>
      <c r="EX24" s="139"/>
      <c r="EY24" s="139"/>
      <c r="EZ24" s="139"/>
      <c r="FA24" s="139"/>
      <c r="FB24" s="139"/>
      <c r="FC24" s="139"/>
      <c r="FD24" s="139"/>
      <c r="FE24" s="139"/>
      <c r="FF24" s="139"/>
      <c r="FG24" s="139"/>
      <c r="FH24" s="139"/>
      <c r="FI24" s="139"/>
      <c r="FJ24" s="139"/>
      <c r="FK24" s="19"/>
      <c r="FL24" s="19"/>
      <c r="FM24" s="19"/>
      <c r="FN24" s="19"/>
      <c r="FO24" s="18"/>
      <c r="FP24" s="18"/>
      <c r="FQ24" s="18"/>
      <c r="FR24" s="16"/>
      <c r="FS24" s="16"/>
      <c r="FT24" s="16"/>
      <c r="FU24" s="16"/>
      <c r="FV24" s="16"/>
      <c r="FW24" s="16"/>
      <c r="FX24" s="16"/>
      <c r="FY24" s="16"/>
      <c r="FZ24" s="16"/>
    </row>
    <row r="25" spans="1:235" ht="6.75" hidden="1" customHeigh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8"/>
      <c r="FP25" s="18"/>
      <c r="FQ25" s="18"/>
      <c r="FR25" s="16"/>
      <c r="FS25" s="16"/>
      <c r="FT25" s="16"/>
      <c r="FU25" s="16"/>
      <c r="FV25" s="16"/>
      <c r="FW25" s="16"/>
      <c r="FX25" s="16"/>
      <c r="FY25" s="16"/>
      <c r="FZ25" s="16"/>
    </row>
    <row r="26" spans="1:235" ht="21" customHeight="1" x14ac:dyDescent="0.3">
      <c r="A26" s="142" t="s">
        <v>51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142"/>
      <c r="AT26" s="142"/>
      <c r="AU26" s="142"/>
      <c r="AV26" s="142"/>
      <c r="AW26" s="142"/>
      <c r="AX26" s="142"/>
      <c r="AY26" s="142"/>
      <c r="AZ26" s="142"/>
      <c r="BA26" s="142"/>
      <c r="BB26" s="142"/>
      <c r="BC26" s="142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9"/>
      <c r="FP26" s="19"/>
      <c r="FQ26" s="19"/>
      <c r="FR26" s="16"/>
      <c r="FS26" s="16"/>
      <c r="FT26" s="16"/>
      <c r="FU26" s="16"/>
      <c r="FV26" s="16"/>
      <c r="FW26" s="16"/>
      <c r="FX26" s="16"/>
      <c r="FY26" s="16"/>
      <c r="FZ26" s="16"/>
    </row>
    <row r="27" spans="1:235" ht="0.7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9"/>
      <c r="FP27" s="19"/>
      <c r="FQ27" s="19"/>
      <c r="FR27" s="16"/>
      <c r="FS27" s="16"/>
      <c r="FT27" s="16"/>
      <c r="FU27" s="16"/>
      <c r="FV27" s="16"/>
      <c r="FW27" s="16"/>
      <c r="FX27" s="16"/>
      <c r="FY27" s="16"/>
      <c r="FZ27" s="16"/>
    </row>
    <row r="28" spans="1:235" ht="15.75" customHeight="1" x14ac:dyDescent="0.3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17" t="s">
        <v>52</v>
      </c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9" t="s">
        <v>8</v>
      </c>
      <c r="AB28" s="119"/>
      <c r="AC28" s="119"/>
      <c r="AD28" s="120" t="s">
        <v>39</v>
      </c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19" t="s">
        <v>12</v>
      </c>
      <c r="AT28" s="119"/>
      <c r="AU28" s="119"/>
      <c r="AV28" s="127" t="s">
        <v>28</v>
      </c>
      <c r="AW28" s="127"/>
      <c r="AX28" s="127"/>
      <c r="AY28" s="127"/>
      <c r="AZ28" s="127"/>
      <c r="BA28" s="127"/>
      <c r="BB28" s="127"/>
      <c r="BC28" s="127"/>
      <c r="BD28" s="127"/>
      <c r="BE28" s="124" t="s">
        <v>29</v>
      </c>
      <c r="BF28" s="124"/>
      <c r="BG28" s="124"/>
      <c r="BH28" s="124"/>
      <c r="BI28" s="124"/>
      <c r="BJ28" s="124"/>
      <c r="BK28" s="124"/>
      <c r="BL28" s="126" t="s">
        <v>25</v>
      </c>
      <c r="BM28" s="126"/>
      <c r="BN28" s="126"/>
      <c r="BO28" s="126"/>
      <c r="BP28" s="126"/>
      <c r="BQ28" s="21"/>
      <c r="BR28" s="20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20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19"/>
      <c r="FP28" s="19"/>
      <c r="FQ28" s="19"/>
      <c r="FR28" s="16"/>
      <c r="FS28" s="16"/>
      <c r="FT28" s="16"/>
      <c r="FU28" s="16"/>
      <c r="FV28" s="16"/>
      <c r="FW28" s="16"/>
      <c r="FX28" s="16"/>
      <c r="FY28" s="16"/>
      <c r="FZ28" s="16"/>
    </row>
    <row r="29" spans="1:235" ht="16.5" customHeight="1" x14ac:dyDescent="0.3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9"/>
      <c r="AB29" s="119"/>
      <c r="AC29" s="119"/>
      <c r="AD29" s="121" t="s">
        <v>29</v>
      </c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19"/>
      <c r="AT29" s="119"/>
      <c r="AU29" s="119"/>
      <c r="AV29" s="127"/>
      <c r="AW29" s="127"/>
      <c r="AX29" s="127"/>
      <c r="AY29" s="127"/>
      <c r="AZ29" s="127"/>
      <c r="BA29" s="127"/>
      <c r="BB29" s="127"/>
      <c r="BC29" s="127"/>
      <c r="BD29" s="127"/>
      <c r="BE29" s="125" t="s">
        <v>53</v>
      </c>
      <c r="BF29" s="125"/>
      <c r="BG29" s="125"/>
      <c r="BH29" s="125"/>
      <c r="BI29" s="125"/>
      <c r="BJ29" s="125"/>
      <c r="BK29" s="125"/>
      <c r="BL29" s="126"/>
      <c r="BM29" s="126"/>
      <c r="BN29" s="126"/>
      <c r="BO29" s="126"/>
      <c r="BP29" s="126"/>
      <c r="BQ29" s="128" t="s">
        <v>30</v>
      </c>
      <c r="BR29" s="128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20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19"/>
      <c r="FP29" s="19"/>
      <c r="FQ29" s="19"/>
      <c r="FR29" s="16"/>
      <c r="FS29" s="16"/>
      <c r="FT29" s="16"/>
      <c r="FU29" s="16"/>
      <c r="FV29" s="16"/>
      <c r="FW29" s="16"/>
      <c r="FX29" s="16"/>
      <c r="FY29" s="16"/>
      <c r="FZ29" s="16"/>
    </row>
    <row r="30" spans="1:235" ht="0.75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</row>
    <row r="31" spans="1:235" ht="12" customHeight="1" x14ac:dyDescent="0.25">
      <c r="A31" s="16"/>
      <c r="B31" s="16"/>
      <c r="C31" s="16"/>
      <c r="D31" s="16"/>
      <c r="E31" s="16"/>
      <c r="F31" s="16"/>
      <c r="G31" s="139" t="s">
        <v>7</v>
      </c>
      <c r="H31" s="139"/>
      <c r="I31" s="139"/>
      <c r="J31" s="139"/>
      <c r="K31" s="139"/>
      <c r="L31" s="139"/>
      <c r="M31" s="139"/>
      <c r="N31" s="139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</row>
    <row r="32" spans="1:235" ht="12" customHeight="1" x14ac:dyDescent="0.25">
      <c r="A32" s="16"/>
      <c r="B32" s="16"/>
      <c r="C32" s="16"/>
      <c r="D32" s="16"/>
      <c r="E32" s="16"/>
      <c r="F32" s="16"/>
      <c r="G32" s="116" t="s">
        <v>40</v>
      </c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1"/>
      <c r="HV32" s="11"/>
      <c r="HW32" s="11"/>
      <c r="HX32" s="11"/>
      <c r="HY32" s="11"/>
      <c r="HZ32" s="11"/>
      <c r="IA32" s="11"/>
    </row>
    <row r="33" spans="1:256" ht="0.75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1"/>
      <c r="HV33" s="11"/>
      <c r="HW33" s="11"/>
      <c r="HX33" s="11"/>
      <c r="HY33" s="11"/>
      <c r="HZ33" s="11"/>
      <c r="IA33" s="11"/>
    </row>
    <row r="34" spans="1:256" ht="15" customHeight="1" x14ac:dyDescent="0.25">
      <c r="A34" s="16"/>
      <c r="B34" s="16"/>
      <c r="C34" s="16"/>
      <c r="D34" s="16"/>
      <c r="E34" s="16"/>
      <c r="F34" s="16"/>
      <c r="G34" s="123" t="s">
        <v>54</v>
      </c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</row>
    <row r="35" spans="1:256" ht="6" hidden="1" customHeigh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</row>
    <row r="36" spans="1:256" ht="13.5" customHeight="1" x14ac:dyDescent="0.25">
      <c r="A36" s="16"/>
      <c r="B36" s="16"/>
      <c r="C36" s="16"/>
      <c r="D36" s="16"/>
      <c r="E36" s="16"/>
      <c r="F36" s="16"/>
      <c r="G36" s="123" t="s">
        <v>55</v>
      </c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</row>
    <row r="37" spans="1:256" ht="6.75" hidden="1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</row>
    <row r="38" spans="1:256" ht="9.75" hidden="1" customHeight="1" x14ac:dyDescent="0.25">
      <c r="A38" s="16"/>
      <c r="B38" s="16"/>
      <c r="C38" s="16"/>
      <c r="D38" s="16"/>
      <c r="E38" s="16"/>
      <c r="F38" s="16"/>
      <c r="G38" s="28" t="s">
        <v>56</v>
      </c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</row>
    <row r="39" spans="1:256" ht="6" hidden="1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</row>
    <row r="40" spans="1:256" ht="16.5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17" t="s">
        <v>52</v>
      </c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 t="s">
        <v>8</v>
      </c>
      <c r="AB40" s="117"/>
      <c r="AC40" s="117"/>
      <c r="AD40" s="135">
        <v>4062.75</v>
      </c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6"/>
      <c r="CC40" s="136"/>
      <c r="CD40" s="140"/>
      <c r="CE40" s="119"/>
      <c r="CF40" s="119"/>
      <c r="CG40" s="119"/>
      <c r="CH40" s="119"/>
      <c r="CI40" s="119"/>
      <c r="CJ40" s="119"/>
      <c r="CK40" s="119"/>
      <c r="CL40" s="119"/>
      <c r="CM40" s="119"/>
      <c r="CN40" s="119"/>
      <c r="CO40" s="119"/>
      <c r="CP40" s="119"/>
      <c r="CQ40" s="119"/>
      <c r="CR40" s="134"/>
      <c r="CS40" s="134"/>
      <c r="CT40" s="119"/>
      <c r="CU40" s="119"/>
      <c r="CV40" s="119"/>
      <c r="CW40" s="134"/>
      <c r="CX40" s="134"/>
      <c r="CY40" s="134"/>
      <c r="CZ40" s="134"/>
      <c r="DA40" s="134"/>
      <c r="DB40" s="134"/>
      <c r="DC40" s="134"/>
      <c r="DD40" s="134"/>
      <c r="DE40" s="134"/>
      <c r="DF40" s="134"/>
      <c r="DG40" s="134"/>
      <c r="DH40" s="134"/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/>
      <c r="DU40" s="134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</row>
    <row r="41" spans="1:256" ht="9.75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5"/>
      <c r="CA41" s="135"/>
      <c r="CB41" s="136"/>
      <c r="CC41" s="136"/>
      <c r="CD41" s="119"/>
      <c r="CE41" s="119"/>
      <c r="CF41" s="119"/>
      <c r="CG41" s="119"/>
      <c r="CH41" s="119"/>
      <c r="CI41" s="119"/>
      <c r="CJ41" s="119"/>
      <c r="CK41" s="119"/>
      <c r="CL41" s="119"/>
      <c r="CM41" s="119"/>
      <c r="CN41" s="119"/>
      <c r="CO41" s="119"/>
      <c r="CP41" s="119"/>
      <c r="CQ41" s="119"/>
      <c r="CR41" s="134"/>
      <c r="CS41" s="134"/>
      <c r="CT41" s="119"/>
      <c r="CU41" s="119"/>
      <c r="CV41" s="119"/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4"/>
      <c r="DH41" s="134"/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134"/>
      <c r="DU41" s="134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</row>
    <row r="42" spans="1:256" ht="6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28"/>
      <c r="FP42" s="28"/>
      <c r="FQ42" s="28"/>
      <c r="FR42" s="16"/>
      <c r="FS42" s="16"/>
      <c r="FT42" s="16"/>
      <c r="FU42" s="16"/>
      <c r="FV42" s="16"/>
      <c r="FW42" s="16"/>
      <c r="FX42" s="16"/>
      <c r="FY42" s="16"/>
      <c r="FZ42" s="16"/>
    </row>
    <row r="43" spans="1:256" ht="16.5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</row>
    <row r="44" spans="1:256" ht="6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</row>
    <row r="45" spans="1:256" ht="16.5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</row>
    <row r="46" spans="1:256" ht="6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</row>
    <row r="47" spans="1:256" ht="40.5" customHeigh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</row>
    <row r="48" spans="1:256" ht="13.5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</row>
    <row r="49" ht="18.75" customHeight="1" x14ac:dyDescent="0.25"/>
    <row r="50" ht="18.7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</sheetData>
  <mergeCells count="73">
    <mergeCell ref="BX6:CA6"/>
    <mergeCell ref="BP5:BT6"/>
    <mergeCell ref="G8:K8"/>
    <mergeCell ref="G7:N7"/>
    <mergeCell ref="BK5:BO6"/>
    <mergeCell ref="BU5:CD5"/>
    <mergeCell ref="BU6:BW6"/>
    <mergeCell ref="L8:N8"/>
    <mergeCell ref="O8:BP8"/>
    <mergeCell ref="R14:FC15"/>
    <mergeCell ref="L15:M15"/>
    <mergeCell ref="N14:Q15"/>
    <mergeCell ref="BF10:BI12"/>
    <mergeCell ref="BJ10:DJ12"/>
    <mergeCell ref="O10:S13"/>
    <mergeCell ref="X10:AB10"/>
    <mergeCell ref="BC10:BE10"/>
    <mergeCell ref="X11:AB11"/>
    <mergeCell ref="AW10:AY11"/>
    <mergeCell ref="AC10:AE11"/>
    <mergeCell ref="AF10:AJ11"/>
    <mergeCell ref="L11:N12"/>
    <mergeCell ref="AS10:AV11"/>
    <mergeCell ref="AP10:AR11"/>
    <mergeCell ref="T12:BE12"/>
    <mergeCell ref="CJ5:CZ6"/>
    <mergeCell ref="AZ10:BB11"/>
    <mergeCell ref="CE5:CI6"/>
    <mergeCell ref="CB6:CD6"/>
    <mergeCell ref="A26:BC26"/>
    <mergeCell ref="A24:FJ24"/>
    <mergeCell ref="AG20:AI21"/>
    <mergeCell ref="K20:R21"/>
    <mergeCell ref="AJ20:AL21"/>
    <mergeCell ref="AM20:AV21"/>
    <mergeCell ref="U20:AF21"/>
    <mergeCell ref="S20:T21"/>
    <mergeCell ref="G18:J18"/>
    <mergeCell ref="N18:DR18"/>
    <mergeCell ref="K18:M18"/>
    <mergeCell ref="S16:FC16"/>
    <mergeCell ref="J16:M16"/>
    <mergeCell ref="G14:K15"/>
    <mergeCell ref="CW40:DU41"/>
    <mergeCell ref="AD40:CA41"/>
    <mergeCell ref="CB40:CC41"/>
    <mergeCell ref="Q16:R16"/>
    <mergeCell ref="G16:I16"/>
    <mergeCell ref="N16:P16"/>
    <mergeCell ref="K40:Z41"/>
    <mergeCell ref="G31:N31"/>
    <mergeCell ref="K28:Z29"/>
    <mergeCell ref="CD40:CQ41"/>
    <mergeCell ref="CT40:CV41"/>
    <mergeCell ref="CR40:CS41"/>
    <mergeCell ref="AS28:AU29"/>
    <mergeCell ref="G36:CZ36"/>
    <mergeCell ref="G32:CZ32"/>
    <mergeCell ref="AA40:AC41"/>
    <mergeCell ref="DM1:FQ1"/>
    <mergeCell ref="AA28:AC29"/>
    <mergeCell ref="AD28:AR28"/>
    <mergeCell ref="AD29:AR29"/>
    <mergeCell ref="G34:CZ34"/>
    <mergeCell ref="BE28:BK28"/>
    <mergeCell ref="BE29:BK29"/>
    <mergeCell ref="BL28:BP29"/>
    <mergeCell ref="AV28:BD29"/>
    <mergeCell ref="BQ29:BR29"/>
    <mergeCell ref="G11:K12"/>
    <mergeCell ref="T10:W11"/>
    <mergeCell ref="AM10:AO11"/>
    <mergeCell ref="AK11:AL11"/>
  </mergeCells>
  <phoneticPr fontId="10" type="noConversion"/>
  <pageMargins left="0.7" right="0.7" top="0.75" bottom="0.75" header="0.3" footer="0.3"/>
  <pageSetup paperSize="9" orientation="landscape" r:id="rId1"/>
  <cellWatches>
    <cellWatch r="AD40"/>
  </cellWatch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8"/>
  <sheetViews>
    <sheetView tabSelected="1" topLeftCell="B1" zoomScale="85" zoomScaleNormal="85" zoomScaleSheetLayoutView="100" workbookViewId="0">
      <selection activeCell="H17" sqref="H17:H20"/>
    </sheetView>
  </sheetViews>
  <sheetFormatPr defaultRowHeight="12.75" x14ac:dyDescent="0.2"/>
  <cols>
    <col min="1" max="1" width="4.7109375" style="13" customWidth="1"/>
    <col min="2" max="2" width="31.28515625" style="13" customWidth="1"/>
    <col min="3" max="3" width="11.42578125" style="13" customWidth="1"/>
    <col min="4" max="4" width="13.28515625" style="13" customWidth="1"/>
    <col min="5" max="5" width="12.5703125" style="13" customWidth="1"/>
    <col min="6" max="6" width="15.28515625" style="13" customWidth="1"/>
    <col min="7" max="7" width="17.140625" style="13" customWidth="1"/>
    <col min="8" max="8" width="15.5703125" style="13" customWidth="1"/>
    <col min="9" max="9" width="17.140625" style="13" customWidth="1"/>
    <col min="10" max="10" width="22" style="13" customWidth="1"/>
    <col min="11" max="11" width="19.5703125" style="13" customWidth="1"/>
    <col min="12" max="12" width="13.5703125" style="42" customWidth="1"/>
    <col min="13" max="13" width="16" style="42" customWidth="1"/>
    <col min="14" max="14" width="14.7109375" style="42" customWidth="1"/>
    <col min="15" max="15" width="14.140625" style="13" customWidth="1"/>
    <col min="16" max="16384" width="9.140625" style="13"/>
  </cols>
  <sheetData>
    <row r="1" spans="1:14" s="32" customFormat="1" ht="46.5" customHeight="1" x14ac:dyDescent="0.25">
      <c r="A1" s="49" t="s">
        <v>41</v>
      </c>
      <c r="B1" s="51" t="s">
        <v>42</v>
      </c>
      <c r="C1" s="29" t="s">
        <v>60</v>
      </c>
      <c r="D1" s="33" t="s">
        <v>65</v>
      </c>
      <c r="E1" s="33" t="s">
        <v>66</v>
      </c>
      <c r="F1" s="33" t="s">
        <v>67</v>
      </c>
      <c r="G1" s="29" t="s">
        <v>45</v>
      </c>
      <c r="H1" s="31" t="s">
        <v>43</v>
      </c>
      <c r="I1" s="29" t="s">
        <v>46</v>
      </c>
      <c r="J1" s="29" t="s">
        <v>47</v>
      </c>
      <c r="K1" s="60" t="s">
        <v>61</v>
      </c>
      <c r="L1" s="29" t="s">
        <v>62</v>
      </c>
      <c r="M1" s="29" t="s">
        <v>63</v>
      </c>
      <c r="N1" s="57"/>
    </row>
    <row r="2" spans="1:14" s="30" customFormat="1" ht="74.25" customHeight="1" x14ac:dyDescent="0.25">
      <c r="A2" s="50">
        <v>1</v>
      </c>
      <c r="B2" s="55" t="s">
        <v>69</v>
      </c>
      <c r="C2" s="39">
        <v>1</v>
      </c>
      <c r="D2" s="40">
        <v>2608.7199999999998</v>
      </c>
      <c r="E2" s="40">
        <v>5005.7700000000004</v>
      </c>
      <c r="F2" s="41">
        <v>4573.75</v>
      </c>
      <c r="G2" s="34">
        <f>ROUND(AVERAGE(D2:F2),2)</f>
        <v>4062.75</v>
      </c>
      <c r="H2" s="34">
        <f>ROUND(C2*G2,3)</f>
        <v>4062.75</v>
      </c>
      <c r="I2" s="34">
        <f>ROUND((SQRT(SUM(POWER((D2-G2),2),POWER((E2-G2),2),POWER((F2-G2),2))/2)),2)</f>
        <v>1277.6199999999999</v>
      </c>
      <c r="J2" s="34">
        <f>ROUND(((I2/G2)*100),3)</f>
        <v>31.446999999999999</v>
      </c>
      <c r="K2" s="61">
        <f>D2*C2</f>
        <v>2608.7199999999998</v>
      </c>
      <c r="L2" s="43">
        <f>E2*C2</f>
        <v>5005.7700000000004</v>
      </c>
      <c r="M2" s="43">
        <f>F2*C2</f>
        <v>4573.75</v>
      </c>
      <c r="N2" s="58"/>
    </row>
    <row r="3" spans="1:14" ht="19.5" customHeight="1" x14ac:dyDescent="0.2">
      <c r="A3" s="44"/>
      <c r="B3" s="52"/>
      <c r="C3" s="45"/>
      <c r="D3" s="46"/>
      <c r="E3" s="46"/>
      <c r="F3" s="46"/>
      <c r="G3" s="35"/>
      <c r="H3" s="35">
        <f>SUM(H2:H2)</f>
        <v>4062.75</v>
      </c>
      <c r="I3" s="35">
        <f>AVERAGE(I2:I2)</f>
        <v>1277.6199999999999</v>
      </c>
      <c r="J3" s="35">
        <f>AVERAGE(J2:J2)</f>
        <v>31.446999999999999</v>
      </c>
      <c r="K3" s="62"/>
      <c r="L3" s="47"/>
      <c r="M3" s="47"/>
      <c r="N3" s="59"/>
    </row>
    <row r="4" spans="1:14" ht="15.75" x14ac:dyDescent="0.25">
      <c r="A4" s="64" t="s">
        <v>44</v>
      </c>
      <c r="B4" s="65"/>
      <c r="C4" s="65"/>
      <c r="D4" s="65"/>
      <c r="E4" s="65"/>
      <c r="F4" s="66"/>
      <c r="G4" s="56"/>
      <c r="H4" s="154">
        <f>SUM(G2:G2)</f>
        <v>4062.75</v>
      </c>
      <c r="I4" s="155"/>
      <c r="J4" s="156"/>
      <c r="K4" s="63">
        <f>SUM(K2:K2)</f>
        <v>2608.7199999999998</v>
      </c>
      <c r="L4" s="48">
        <f>SUM(L2:L2)</f>
        <v>5005.7700000000004</v>
      </c>
      <c r="M4" s="48">
        <f>SUM(M2:M2)</f>
        <v>4573.75</v>
      </c>
      <c r="N4" s="13"/>
    </row>
    <row r="5" spans="1:14" ht="15.75" x14ac:dyDescent="0.25">
      <c r="B5" s="36"/>
      <c r="C5" s="36"/>
      <c r="D5" s="36"/>
      <c r="E5" s="36"/>
      <c r="F5" s="36"/>
      <c r="G5" s="36"/>
      <c r="H5" s="36"/>
      <c r="I5" s="36"/>
      <c r="J5" s="37"/>
      <c r="K5" s="36"/>
    </row>
    <row r="6" spans="1:14" ht="12.75" customHeight="1" x14ac:dyDescent="0.2">
      <c r="B6" s="53"/>
      <c r="J6" s="38"/>
    </row>
    <row r="7" spans="1:14" ht="12.75" customHeight="1" x14ac:dyDescent="0.2">
      <c r="L7" s="54"/>
    </row>
    <row r="8" spans="1:14" x14ac:dyDescent="0.2">
      <c r="B8" s="53"/>
    </row>
  </sheetData>
  <mergeCells count="1">
    <mergeCell ref="H4:J4"/>
  </mergeCells>
  <phoneticPr fontId="11" type="noConversion"/>
  <pageMargins left="0.19685039370078741" right="0.19685039370078741" top="0.98425196850393704" bottom="0.59055118110236227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Титул</vt:lpstr>
      <vt:lpstr>Коэф вар</vt:lpstr>
      <vt:lpstr>НМЦ </vt:lpstr>
      <vt:lpstr>'НМЦ 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Савельев</dc:creator>
  <cp:lastModifiedBy>JKU</cp:lastModifiedBy>
  <cp:lastPrinted>2025-05-20T08:25:26Z</cp:lastPrinted>
  <dcterms:created xsi:type="dcterms:W3CDTF">2014-03-04T07:13:44Z</dcterms:created>
  <dcterms:modified xsi:type="dcterms:W3CDTF">2026-08-19T11:06:24Z</dcterms:modified>
</cp:coreProperties>
</file>