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МТО\Договора 2026\Закупка\углекислота\"/>
    </mc:Choice>
  </mc:AlternateContent>
  <bookViews>
    <workbookView xWindow="-120" yWindow="-120" windowWidth="29040" windowHeight="15720"/>
  </bookViews>
  <sheets>
    <sheet name="для трех" sheetId="1" r:id="rId1"/>
  </sheets>
  <definedNames>
    <definedName name="_xlnm.Print_Area" localSheetId="0">'для трех'!$A$1:$T$30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J12" i="1"/>
  <c r="F13" i="1"/>
  <c r="F14" i="1" s="1"/>
  <c r="H13" i="1"/>
  <c r="H14" i="1" s="1"/>
  <c r="J13" i="1"/>
  <c r="J14" i="1" s="1"/>
  <c r="L13" i="1"/>
  <c r="N13" i="1" s="1"/>
  <c r="N14" i="1" s="1"/>
  <c r="G15" i="1" s="1"/>
  <c r="K13" i="1" l="1"/>
  <c r="O13" i="1" s="1"/>
</calcChain>
</file>

<file path=xl/sharedStrings.xml><?xml version="1.0" encoding="utf-8"?>
<sst xmlns="http://schemas.openxmlformats.org/spreadsheetml/2006/main" count="38" uniqueCount="35">
  <si>
    <t>№ п/п</t>
  </si>
  <si>
    <t>Наименование товара</t>
  </si>
  <si>
    <t>Ед. изм.</t>
  </si>
  <si>
    <t>Кол-во</t>
  </si>
  <si>
    <t xml:space="preserve">Коммерческие предложения поставщиков. </t>
  </si>
  <si>
    <t>Цена за ед., руб.</t>
  </si>
  <si>
    <t>Средняя цена за ед., руб.</t>
  </si>
  <si>
    <t>Всего, руб.</t>
  </si>
  <si>
    <t>ИТОГО</t>
  </si>
  <si>
    <t xml:space="preserve"> </t>
  </si>
  <si>
    <t>*</t>
  </si>
  <si>
    <t>Коэффициент вариации *</t>
  </si>
  <si>
    <t>Расчетная цена за ед. ** , руб.</t>
  </si>
  <si>
    <t>**</t>
  </si>
  <si>
    <t>В данном случае после слов "Расчетная цена" указывается, например, "(минимальная)".</t>
  </si>
  <si>
    <t>в расчете Н(М)Ц используется не средняя цена за единицу, а минимальная или иная цена за единицу.</t>
  </si>
  <si>
    <t>В случае если коэффициент вариации по позициям 1-m составляет менее 33 %, совокупность цен принимается однородной</t>
  </si>
  <si>
    <t xml:space="preserve"> Если коэффициент вариации превышает 33%, целесообразно провести дополнительные исследования в целях увеличения количества ценовой информации, используемой в расчетах.</t>
  </si>
  <si>
    <t>Обоснование начальной (максимальной) цены контракта</t>
  </si>
  <si>
    <t>На основании пункта 1 части 1 статьи 22 Федерального закона от 05.04.2013 г. № 44-ФЗ начальная (максимальная) цена контракта определена заказчиком методом сопоставимых рыночных цен (анализа рынка). Источниками информации о ценах товаров, являющихся предметом закупки, являлись исследования рынка, проведенные по инициативе заказчика на основании коммерческих и ценовых предложений поставщиков, осуществляющих поставку идентичных товаров (основание – пункт 8 части 18 статьи 22 Федерального закона от 05.04.2013 г. № 44-ФЗ). Расчет начальной (максимальной) цены контракта представлен в таблице:</t>
  </si>
  <si>
    <t>Столбец "Расчетная цена" заполняется Заказчиком при необходимости в случае, если</t>
  </si>
  <si>
    <t>Если в расчете используется средняя цена за единицу, столбец "Расчетная цена" не заполняется.</t>
  </si>
  <si>
    <t>Столбец "Расчетная цена", а также иные столбцы не подлежат удалению в табличном редакторе Microsoft Office Excel, при любых расчетах.</t>
  </si>
  <si>
    <t xml:space="preserve">Начальная (максимальная) цена контракта составляет </t>
  </si>
  <si>
    <t xml:space="preserve">Объект закупки: поставка </t>
  </si>
  <si>
    <t xml:space="preserve">Начальник отдела МТО УПП и СП ЦТАО </t>
  </si>
  <si>
    <t>***</t>
  </si>
  <si>
    <t>Сумма, руб.</t>
  </si>
  <si>
    <t xml:space="preserve">№3 </t>
  </si>
  <si>
    <t>шт</t>
  </si>
  <si>
    <t xml:space="preserve">Углекислота ВС (40 л. - баллон) </t>
  </si>
  <si>
    <t xml:space="preserve">№1 </t>
  </si>
  <si>
    <t xml:space="preserve">№2 </t>
  </si>
  <si>
    <t>М.И. Буценко</t>
  </si>
  <si>
    <t xml:space="preserve">Начальная максимальная цена контракта 176000,00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</si>
</sst>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10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10"/>
      </bottom>
      <diagonal/>
    </border>
    <border>
      <left style="thick">
        <color indexed="64"/>
      </left>
      <right style="thick">
        <color indexed="10"/>
      </right>
      <top/>
      <bottom style="thick">
        <color indexed="10"/>
      </bottom>
      <diagonal/>
    </border>
    <border>
      <left/>
      <right/>
      <top/>
      <bottom style="thick">
        <color indexed="64"/>
      </bottom>
      <diagonal/>
    </border>
    <border>
      <left style="thick">
        <color indexed="10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thick">
        <color indexed="10"/>
      </left>
      <right style="thick">
        <color indexed="10"/>
      </right>
      <top/>
      <bottom/>
      <diagonal/>
    </border>
    <border>
      <left style="thick">
        <color indexed="10"/>
      </left>
      <right style="thick">
        <color indexed="10"/>
      </right>
      <top/>
      <bottom style="thick">
        <color indexed="64"/>
      </bottom>
      <diagonal/>
    </border>
    <border>
      <left/>
      <right/>
      <top/>
      <bottom style="thick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thick">
        <color indexed="10"/>
      </left>
      <right style="thick">
        <color indexed="10"/>
      </right>
      <top style="thick">
        <color rgb="FFFF0000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 style="thick">
        <color indexed="10"/>
      </left>
      <right style="thin">
        <color indexed="64"/>
      </right>
      <top style="thick">
        <color indexed="10"/>
      </top>
      <bottom/>
      <diagonal/>
    </border>
    <border>
      <left style="thick">
        <color indexed="10"/>
      </left>
      <right style="thin">
        <color indexed="64"/>
      </right>
      <top/>
      <bottom/>
      <diagonal/>
    </border>
    <border>
      <left style="thick">
        <color indexed="10"/>
      </left>
      <right style="thin">
        <color indexed="64"/>
      </right>
      <top/>
      <bottom style="thick">
        <color indexed="64"/>
      </bottom>
      <diagonal/>
    </border>
    <border>
      <left style="medium">
        <color rgb="FFFF0000"/>
      </left>
      <right style="thick">
        <color indexed="10"/>
      </right>
      <top style="thick">
        <color indexed="10"/>
      </top>
      <bottom/>
      <diagonal/>
    </border>
    <border>
      <left style="medium">
        <color rgb="FFFF0000"/>
      </left>
      <right style="thick">
        <color indexed="10"/>
      </right>
      <top/>
      <bottom/>
      <diagonal/>
    </border>
    <border>
      <left style="medium">
        <color rgb="FFFF0000"/>
      </left>
      <right style="thick">
        <color indexed="10"/>
      </right>
      <top/>
      <bottom style="thick">
        <color indexed="64"/>
      </bottom>
      <diagonal/>
    </border>
    <border>
      <left style="medium">
        <color rgb="FFFF0000"/>
      </left>
      <right style="medium">
        <color rgb="FFFF0000"/>
      </right>
      <top/>
      <bottom style="thick">
        <color indexed="64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FF0000"/>
      </right>
      <top style="medium">
        <color indexed="64"/>
      </top>
      <bottom/>
      <diagonal/>
    </border>
    <border>
      <left/>
      <right style="medium">
        <color rgb="FFFF0000"/>
      </right>
      <top/>
      <bottom style="medium">
        <color indexed="8"/>
      </bottom>
      <diagonal/>
    </border>
  </borders>
  <cellStyleXfs count="2">
    <xf numFmtId="0" fontId="0" fillId="0" borderId="0"/>
    <xf numFmtId="0" fontId="10" fillId="0" borderId="0"/>
  </cellStyleXfs>
  <cellXfs count="81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1" fillId="0" borderId="0" xfId="0" applyFont="1"/>
    <xf numFmtId="16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 vertical="top"/>
    </xf>
    <xf numFmtId="0" fontId="11" fillId="0" borderId="0" xfId="0" applyFont="1"/>
    <xf numFmtId="0" fontId="0" fillId="2" borderId="0" xfId="0" applyFill="1"/>
    <xf numFmtId="0" fontId="0" fillId="2" borderId="4" xfId="0" applyFill="1" applyBorder="1"/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13" fillId="2" borderId="0" xfId="0" applyFont="1" applyFill="1"/>
    <xf numFmtId="0" fontId="8" fillId="0" borderId="8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4" fontId="8" fillId="2" borderId="13" xfId="0" applyNumberFormat="1" applyFont="1" applyFill="1" applyBorder="1" applyAlignment="1">
      <alignment horizontal="center" vertical="center" wrapText="1"/>
    </xf>
    <xf numFmtId="4" fontId="8" fillId="2" borderId="14" xfId="0" applyNumberFormat="1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0" fillId="0" borderId="34" xfId="0" applyBorder="1"/>
    <xf numFmtId="0" fontId="9" fillId="0" borderId="17" xfId="0" applyFont="1" applyBorder="1" applyAlignment="1">
      <alignment horizontal="center" vertical="center" wrapText="1"/>
    </xf>
    <xf numFmtId="0" fontId="0" fillId="2" borderId="11" xfId="0" applyFill="1" applyBorder="1"/>
    <xf numFmtId="4" fontId="8" fillId="2" borderId="18" xfId="0" applyNumberFormat="1" applyFont="1" applyFill="1" applyBorder="1" applyAlignment="1">
      <alignment horizontal="center" vertical="center" wrapText="1"/>
    </xf>
    <xf numFmtId="2" fontId="8" fillId="2" borderId="23" xfId="0" applyNumberFormat="1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2" fontId="2" fillId="0" borderId="25" xfId="0" applyNumberFormat="1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2" fontId="0" fillId="2" borderId="0" xfId="0" applyNumberFormat="1" applyFill="1"/>
    <xf numFmtId="2" fontId="2" fillId="2" borderId="7" xfId="0" applyNumberFormat="1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2" fontId="2" fillId="2" borderId="22" xfId="0" applyNumberFormat="1" applyFont="1" applyFill="1" applyBorder="1" applyAlignment="1">
      <alignment horizontal="center" vertical="center" wrapText="1"/>
    </xf>
    <xf numFmtId="0" fontId="13" fillId="2" borderId="0" xfId="0" applyFont="1" applyFill="1"/>
    <xf numFmtId="0" fontId="0" fillId="0" borderId="0" xfId="0" applyAlignment="1">
      <alignment horizontal="left" wrapText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54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tabSelected="1" zoomScale="89" zoomScaleNormal="89" zoomScaleSheetLayoutView="80" workbookViewId="0">
      <selection activeCell="L13" sqref="L13"/>
    </sheetView>
  </sheetViews>
  <sheetFormatPr defaultRowHeight="15" x14ac:dyDescent="0.25"/>
  <cols>
    <col min="1" max="1" width="4.5703125" customWidth="1"/>
    <col min="2" max="2" width="30.7109375" customWidth="1"/>
    <col min="3" max="3" width="9.28515625" customWidth="1"/>
    <col min="4" max="4" width="8.85546875" customWidth="1"/>
    <col min="5" max="5" width="13.140625" customWidth="1"/>
    <col min="6" max="6" width="14" customWidth="1"/>
    <col min="7" max="7" width="16.140625" customWidth="1"/>
    <col min="8" max="8" width="12.85546875" customWidth="1"/>
    <col min="9" max="10" width="13" customWidth="1"/>
    <col min="11" max="11" width="13.28515625" customWidth="1"/>
    <col min="12" max="12" width="12.28515625" customWidth="1"/>
    <col min="13" max="13" width="10.28515625" customWidth="1"/>
    <col min="14" max="14" width="17" customWidth="1"/>
    <col min="15" max="15" width="18.42578125" customWidth="1"/>
    <col min="17" max="17" width="2.5703125" customWidth="1"/>
  </cols>
  <sheetData>
    <row r="1" spans="1:23" x14ac:dyDescent="0.25">
      <c r="B1" s="4"/>
      <c r="O1" s="7"/>
      <c r="P1" s="7"/>
      <c r="Q1" s="7"/>
    </row>
    <row r="2" spans="1:23" x14ac:dyDescent="0.25">
      <c r="B2" s="4"/>
      <c r="O2" s="7"/>
      <c r="P2" s="7"/>
      <c r="Q2" s="7"/>
    </row>
    <row r="3" spans="1:23" ht="28.5" customHeight="1" x14ac:dyDescent="0.25">
      <c r="A3" s="73" t="s">
        <v>18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"/>
      <c r="P3" s="7"/>
      <c r="Q3" s="7"/>
      <c r="U3" s="16"/>
    </row>
    <row r="4" spans="1:23" x14ac:dyDescent="0.25">
      <c r="A4" s="74" t="s">
        <v>24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"/>
      <c r="P4" s="7"/>
      <c r="Q4" s="7"/>
    </row>
    <row r="5" spans="1:23" ht="15.75" thickBot="1" x14ac:dyDescent="0.3"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4"/>
      <c r="P5" s="7"/>
      <c r="Q5" s="7"/>
    </row>
    <row r="6" spans="1:23" ht="62.25" customHeight="1" x14ac:dyDescent="0.25">
      <c r="A6" s="75" t="s">
        <v>19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7"/>
      <c r="O6" s="8"/>
      <c r="P6" s="7"/>
      <c r="Q6" s="7"/>
      <c r="V6" s="17"/>
    </row>
    <row r="7" spans="1:23" ht="15.75" thickBot="1" x14ac:dyDescent="0.3">
      <c r="A7" s="11"/>
      <c r="M7" s="22"/>
      <c r="O7" s="8"/>
      <c r="P7" s="7"/>
      <c r="Q7" s="7"/>
    </row>
    <row r="8" spans="1:23" ht="15.75" customHeight="1" thickTop="1" thickBot="1" x14ac:dyDescent="0.3">
      <c r="A8" s="78" t="s">
        <v>0</v>
      </c>
      <c r="B8" s="55" t="s">
        <v>1</v>
      </c>
      <c r="C8" s="49" t="s">
        <v>2</v>
      </c>
      <c r="D8" s="52" t="s">
        <v>3</v>
      </c>
      <c r="E8" s="70" t="s">
        <v>4</v>
      </c>
      <c r="F8" s="71"/>
      <c r="G8" s="71"/>
      <c r="H8" s="71"/>
      <c r="I8" s="71"/>
      <c r="J8" s="72"/>
      <c r="K8" s="58" t="s">
        <v>11</v>
      </c>
      <c r="L8" s="61" t="s">
        <v>6</v>
      </c>
      <c r="M8" s="64" t="s">
        <v>12</v>
      </c>
      <c r="N8" s="67" t="s">
        <v>7</v>
      </c>
      <c r="O8" s="8"/>
      <c r="P8" s="7"/>
      <c r="Q8" s="7"/>
      <c r="W8" s="16"/>
    </row>
    <row r="9" spans="1:23" ht="17.25" customHeight="1" thickBot="1" x14ac:dyDescent="0.3">
      <c r="A9" s="79"/>
      <c r="B9" s="56"/>
      <c r="C9" s="50"/>
      <c r="D9" s="53"/>
      <c r="E9" s="70" t="s">
        <v>5</v>
      </c>
      <c r="F9" s="71"/>
      <c r="G9" s="71"/>
      <c r="H9" s="71"/>
      <c r="I9" s="71"/>
      <c r="J9" s="72"/>
      <c r="K9" s="59"/>
      <c r="L9" s="62"/>
      <c r="M9" s="65"/>
      <c r="N9" s="68"/>
      <c r="O9" s="8"/>
      <c r="P9" s="7"/>
      <c r="Q9" s="7"/>
    </row>
    <row r="10" spans="1:23" ht="17.25" customHeight="1" x14ac:dyDescent="0.25">
      <c r="A10" s="79"/>
      <c r="B10" s="56"/>
      <c r="C10" s="50"/>
      <c r="D10" s="53"/>
      <c r="E10" s="43" t="s">
        <v>31</v>
      </c>
      <c r="F10" s="44"/>
      <c r="G10" s="43" t="s">
        <v>32</v>
      </c>
      <c r="H10" s="44"/>
      <c r="I10" s="43" t="s">
        <v>28</v>
      </c>
      <c r="J10" s="47"/>
      <c r="K10" s="59"/>
      <c r="L10" s="62"/>
      <c r="M10" s="65"/>
      <c r="N10" s="68"/>
      <c r="O10" s="8"/>
      <c r="P10" s="7"/>
      <c r="Q10" s="7"/>
    </row>
    <row r="11" spans="1:23" ht="19.5" customHeight="1" thickBot="1" x14ac:dyDescent="0.3">
      <c r="A11" s="79"/>
      <c r="B11" s="56"/>
      <c r="C11" s="50"/>
      <c r="D11" s="53"/>
      <c r="E11" s="45"/>
      <c r="F11" s="46"/>
      <c r="G11" s="45"/>
      <c r="H11" s="46"/>
      <c r="I11" s="45"/>
      <c r="J11" s="48"/>
      <c r="K11" s="59"/>
      <c r="L11" s="62"/>
      <c r="M11" s="65"/>
      <c r="N11" s="68"/>
      <c r="O11" s="8"/>
      <c r="P11" s="7"/>
      <c r="Q11" s="7"/>
    </row>
    <row r="12" spans="1:23" ht="32.25" customHeight="1" thickBot="1" x14ac:dyDescent="0.3">
      <c r="A12" s="80"/>
      <c r="B12" s="57"/>
      <c r="C12" s="51"/>
      <c r="D12" s="54"/>
      <c r="E12" s="15" t="s">
        <v>5</v>
      </c>
      <c r="F12" s="38" t="s">
        <v>27</v>
      </c>
      <c r="G12" s="15" t="s">
        <v>5</v>
      </c>
      <c r="H12" s="38" t="s">
        <v>27</v>
      </c>
      <c r="I12" s="27" t="str">
        <f>E12</f>
        <v>Цена за ед., руб.</v>
      </c>
      <c r="J12" s="39" t="str">
        <f>F12</f>
        <v>Сумма, руб.</v>
      </c>
      <c r="K12" s="60"/>
      <c r="L12" s="63"/>
      <c r="M12" s="66"/>
      <c r="N12" s="69"/>
      <c r="O12" s="8"/>
      <c r="P12" s="7"/>
      <c r="Q12" s="7"/>
    </row>
    <row r="13" spans="1:23" ht="17.25" thickTop="1" thickBot="1" x14ac:dyDescent="0.3">
      <c r="A13" s="29">
        <v>1</v>
      </c>
      <c r="B13" s="37" t="s">
        <v>30</v>
      </c>
      <c r="C13" s="30" t="s">
        <v>29</v>
      </c>
      <c r="D13" s="36">
        <v>44</v>
      </c>
      <c r="E13" s="35">
        <v>3500</v>
      </c>
      <c r="F13" s="31">
        <f t="shared" ref="F13" si="0">E13*D13</f>
        <v>154000</v>
      </c>
      <c r="G13" s="35">
        <v>4000</v>
      </c>
      <c r="H13" s="40">
        <f t="shared" ref="H13" si="1">G13*D13</f>
        <v>176000</v>
      </c>
      <c r="I13" s="35">
        <v>4500</v>
      </c>
      <c r="J13" s="28">
        <f t="shared" ref="J13" si="2">I13*D13</f>
        <v>198000</v>
      </c>
      <c r="K13" s="26">
        <f t="shared" ref="K13" si="3">ROUND(STDEV(E13,G13,I13)/L13*100,2)</f>
        <v>12.5</v>
      </c>
      <c r="L13" s="18">
        <f t="shared" ref="L13" si="4">ROUND(AVERAGE(E13,G13,I13),2)</f>
        <v>4000</v>
      </c>
      <c r="M13" s="19"/>
      <c r="N13" s="25">
        <f t="shared" ref="N13" si="5">ROUND(IF(M13&gt;0,M13,L13)*D13,2)</f>
        <v>176000</v>
      </c>
      <c r="O13" s="8" t="str">
        <f t="shared" ref="O13" si="6">IF(K13&lt;33,"ОДНОРОДНЫЕ","НЕОДНОРОДНЫЕ")</f>
        <v>ОДНОРОДНЫЕ</v>
      </c>
      <c r="P13" s="7"/>
      <c r="Q13" s="7"/>
      <c r="R13" s="7"/>
      <c r="S13" s="7"/>
      <c r="T13" s="7"/>
      <c r="U13" s="7"/>
      <c r="V13" s="7"/>
    </row>
    <row r="14" spans="1:23" ht="16.5" thickBot="1" x14ac:dyDescent="0.3">
      <c r="A14" s="1"/>
      <c r="B14" s="32" t="s">
        <v>8</v>
      </c>
      <c r="C14" s="33" t="s">
        <v>9</v>
      </c>
      <c r="D14" s="9"/>
      <c r="E14" s="10"/>
      <c r="F14" s="10">
        <f>SUM(F13:F13)</f>
        <v>154000</v>
      </c>
      <c r="G14" s="9"/>
      <c r="H14" s="10">
        <f>SUM(H13:H13)</f>
        <v>176000</v>
      </c>
      <c r="I14" s="14"/>
      <c r="J14" s="10">
        <f>SUM(J13:J13)</f>
        <v>198000</v>
      </c>
      <c r="K14" s="20"/>
      <c r="L14" s="21"/>
      <c r="M14" s="23"/>
      <c r="N14" s="10">
        <f>SUM(N13:N13)</f>
        <v>176000</v>
      </c>
      <c r="O14" s="12"/>
      <c r="Q14" s="7"/>
      <c r="R14" s="7"/>
      <c r="S14" s="7"/>
      <c r="T14" s="7"/>
      <c r="U14" s="7"/>
      <c r="V14" s="7"/>
    </row>
    <row r="15" spans="1:23" x14ac:dyDescent="0.25">
      <c r="B15" s="2" t="s">
        <v>23</v>
      </c>
      <c r="G15" s="3">
        <f>N14</f>
        <v>176000</v>
      </c>
      <c r="H15" s="3"/>
      <c r="Q15" s="7"/>
      <c r="R15" s="7"/>
      <c r="S15" s="7"/>
      <c r="T15" s="7"/>
      <c r="U15" s="7"/>
      <c r="V15" s="7"/>
    </row>
    <row r="16" spans="1:23" x14ac:dyDescent="0.25">
      <c r="A16" t="s">
        <v>10</v>
      </c>
      <c r="B16" t="s">
        <v>16</v>
      </c>
      <c r="Q16" s="7"/>
      <c r="R16" s="7"/>
      <c r="S16" s="7"/>
      <c r="T16" s="7"/>
      <c r="U16" s="7"/>
      <c r="V16" s="7"/>
    </row>
    <row r="17" spans="1:22" x14ac:dyDescent="0.25">
      <c r="B17" s="42" t="s">
        <v>17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Q17" s="7"/>
      <c r="R17" s="7"/>
      <c r="S17" s="34"/>
      <c r="T17" s="7"/>
      <c r="U17" s="7"/>
      <c r="V17" s="7"/>
    </row>
    <row r="18" spans="1:22" x14ac:dyDescent="0.25">
      <c r="Q18" s="7"/>
      <c r="R18" s="7"/>
      <c r="S18" s="7"/>
      <c r="T18" s="7"/>
      <c r="U18" s="7"/>
      <c r="V18" s="7"/>
    </row>
    <row r="19" spans="1:22" x14ac:dyDescent="0.25">
      <c r="A19" t="s">
        <v>13</v>
      </c>
      <c r="B19" t="s">
        <v>20</v>
      </c>
    </row>
    <row r="20" spans="1:22" x14ac:dyDescent="0.25">
      <c r="B20" t="s">
        <v>15</v>
      </c>
    </row>
    <row r="21" spans="1:22" x14ac:dyDescent="0.25">
      <c r="B21" t="s">
        <v>14</v>
      </c>
    </row>
    <row r="23" spans="1:22" x14ac:dyDescent="0.25">
      <c r="A23" t="s">
        <v>26</v>
      </c>
      <c r="B23" s="41" t="s">
        <v>34</v>
      </c>
      <c r="C23" s="41"/>
      <c r="D23" s="41"/>
      <c r="E23" s="41"/>
      <c r="F23" s="41"/>
      <c r="G23" s="41"/>
      <c r="H23" s="41"/>
      <c r="I23" s="41"/>
      <c r="J23" s="13"/>
    </row>
    <row r="25" spans="1:22" x14ac:dyDescent="0.25">
      <c r="B25" t="s">
        <v>21</v>
      </c>
    </row>
    <row r="26" spans="1:22" x14ac:dyDescent="0.25">
      <c r="B26" t="s">
        <v>22</v>
      </c>
    </row>
    <row r="28" spans="1:22" x14ac:dyDescent="0.25">
      <c r="B28" t="s">
        <v>25</v>
      </c>
      <c r="E28" t="s">
        <v>33</v>
      </c>
    </row>
    <row r="30" spans="1:22" x14ac:dyDescent="0.25">
      <c r="B30" s="6"/>
    </row>
  </sheetData>
  <mergeCells count="18">
    <mergeCell ref="A3:N3"/>
    <mergeCell ref="A4:N4"/>
    <mergeCell ref="A6:N6"/>
    <mergeCell ref="A8:A12"/>
    <mergeCell ref="E10:F11"/>
    <mergeCell ref="B23:I23"/>
    <mergeCell ref="B17:N17"/>
    <mergeCell ref="G10:H11"/>
    <mergeCell ref="I10:J11"/>
    <mergeCell ref="C8:C12"/>
    <mergeCell ref="D8:D12"/>
    <mergeCell ref="B8:B12"/>
    <mergeCell ref="K8:K12"/>
    <mergeCell ref="L8:L12"/>
    <mergeCell ref="M8:M12"/>
    <mergeCell ref="N8:N12"/>
    <mergeCell ref="E8:J8"/>
    <mergeCell ref="E9:J9"/>
  </mergeCells>
  <phoneticPr fontId="0" type="noConversion"/>
  <conditionalFormatting sqref="O13">
    <cfRule type="containsText" dxfId="1" priority="79" operator="containsText" text="НЕОДНОРОДНЫЕ">
      <formula>NOT(ISERROR(SEARCH("НЕОДНОРОДНЫЕ",O13)))</formula>
    </cfRule>
  </conditionalFormatting>
  <conditionalFormatting sqref="K13">
    <cfRule type="cellIs" dxfId="0" priority="22" operator="greaterThan">
      <formula>30</formula>
    </cfRule>
  </conditionalFormatting>
  <pageMargins left="0.70866141732283472" right="0" top="0" bottom="0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для трех</vt:lpstr>
      <vt:lpstr>'для трех'!Область_печати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Седьюрова Галина Александровна</dc:creator>
  <cp:lastModifiedBy>User</cp:lastModifiedBy>
  <cp:lastPrinted>2024-07-01T06:32:22Z</cp:lastPrinted>
  <dcterms:created xsi:type="dcterms:W3CDTF">2014-01-28T06:59:46Z</dcterms:created>
  <dcterms:modified xsi:type="dcterms:W3CDTF">2026-09-01T06:05:25Z</dcterms:modified>
</cp:coreProperties>
</file>