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K6" i="1"/>
  <c r="L6" s="1"/>
  <c r="M6" s="1"/>
  <c r="N6" s="1"/>
  <c r="N7" s="1"/>
  <c r="H6"/>
  <c r="I6" s="1"/>
  <c r="J6" s="1"/>
</calcChain>
</file>

<file path=xl/sharedStrings.xml><?xml version="1.0" encoding="utf-8"?>
<sst xmlns="http://schemas.openxmlformats.org/spreadsheetml/2006/main" count="24" uniqueCount="24">
  <si>
    <t>Приложение к Информационной карте</t>
  </si>
  <si>
    <t>Обоснование начальной (максимальной) цены контракта</t>
  </si>
  <si>
    <t>№</t>
  </si>
  <si>
    <t>Наименование мероприятия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</si>
  <si>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</si>
  <si>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</si>
  <si>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</si>
  <si>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</si>
  <si>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</si>
  <si>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Средняя арифметическая цена за единицу     &lt;ц&gt;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</si>
  <si>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</si>
  <si>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</si>
  <si>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rPr>
        <b/>
        <sz val="10"/>
        <color rgb="FF000000"/>
        <rFont val="Times New Roman"/>
      </rPr>
      <t>Расчет НМЦК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услуги);n - количество значений, используемых в расчете;i - номер источника ценовой информации;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</si>
  <si>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</si>
  <si>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</si>
  <si>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</si>
  <si>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</si>
  <si>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</si>
  <si>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</si>
  <si>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Простая (неисключительной) лицензия права на использование программного обеспечения для электронно-вычислительных машин (ЭВМ) «Финконтроль 8» - версия с возможностью установки на серверах и рабочих станциях конечных пользователей на 12 месяцев</t>
  </si>
  <si>
    <t>шт.</t>
  </si>
  <si>
    <t>ЛИЦЕНЗИОННЫЙ ДОГОВОР №ФК/000000041_2025 от 18.06.2025</t>
  </si>
  <si>
    <t>Договор ФК 000000041_2024 от 27.05.2024</t>
  </si>
  <si>
    <t>ЛИЦЕНЗИОННЫЙ ДОГОВОР ФК_000000041_2023 от 22.05.2023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</si>
</sst>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1"/>
      <color rgb="FF000000"/>
      <name val="Calibri"/>
    </font>
    <font>
      <sz val="10"/>
      <color rgb="FF000000"/>
      <name val="Times New Roman"/>
    </font>
    <font>
      <sz val="1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wrapText="1"/>
    </xf>
    <xf numFmtId="0" fontId="3" fillId="0" borderId="5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5" fillId="0" borderId="4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/>
    </xf>
    <xf numFmtId="2" fontId="5" fillId="0" borderId="5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/>
    <xf numFmtId="2" fontId="1" fillId="0" borderId="0" xfId="0" applyNumberFormat="1" applyFont="1"/>
    <xf numFmtId="0" fontId="4" fillId="2" borderId="5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top" wrapText="1"/>
    </xf>
    <xf numFmtId="0" fontId="3" fillId="0" borderId="11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845303" y="2554635"/>
    <xdr:ext cx="1093925" cy="347067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252639" y="2838599"/>
    <xdr:ext cx="157222" cy="228749"/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6845303" y="2554635"/>
    <xdr:ext cx="1093925" cy="347067"/>
    <xdr:pic>
      <xdr:nvPicPr>
        <xdr:cNvPr id="4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252639" y="2838599"/>
    <xdr:ext cx="157222" cy="228749"/>
    <xdr:pic>
      <xdr:nvPicPr>
        <xdr:cNvPr id="5" name="Pictur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9064192" y="2554635"/>
    <xdr:ext cx="1007012" cy="347067"/>
    <xdr:pic>
      <xdr:nvPicPr>
        <xdr:cNvPr id="6" name="Pictur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7958881" y="2523083"/>
    <xdr:ext cx="1030218" cy="441721"/>
    <xdr:pic>
      <xdr:nvPicPr>
        <xdr:cNvPr id="7" name="Picture 6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089958" y="3201442"/>
    <xdr:ext cx="1528316" cy="362842"/>
    <xdr:pic>
      <xdr:nvPicPr>
        <xdr:cNvPr id="8" name="Picture 7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384369" y="2838599"/>
    <xdr:ext cx="157520" cy="228749"/>
    <xdr:pic>
      <xdr:nvPicPr>
        <xdr:cNvPr id="9" name="Picture 8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2"/>
  <sheetViews>
    <sheetView tabSelected="1" workbookViewId="0">
      <selection activeCell="G18" sqref="G18"/>
    </sheetView>
  </sheetViews>
  <sheetFormatPr defaultColWidth="9.140625" defaultRowHeight="12.75"/>
  <cols>
    <col min="1" max="1" width="3.140625" style="1" customWidth="1"/>
    <col min="2" max="2" width="36.28515625" style="1" customWidth="1"/>
    <col min="3" max="3" width="5.85546875" style="1" customWidth="1"/>
    <col min="4" max="4" width="6.85546875" style="1" customWidth="1"/>
    <col min="5" max="5" width="13.85546875" style="1" customWidth="1"/>
    <col min="6" max="6" width="14.7109375" style="1" customWidth="1"/>
    <col min="7" max="7" width="14.570312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8" style="1" customWidth="1"/>
    <col min="12" max="12" width="13.5703125" style="1" customWidth="1"/>
    <col min="13" max="13" width="13" style="1" customWidth="1"/>
    <col min="14" max="14" width="13.85546875" style="1" customWidth="1"/>
    <col min="15" max="15" width="9.140625" style="1" customWidth="1"/>
    <col min="16" max="16384" width="9.140625" style="1"/>
  </cols>
  <sheetData>
    <row r="1" spans="1:29" ht="48" customHeight="1">
      <c r="B1" s="2"/>
      <c r="C1" s="2"/>
      <c r="K1" s="3"/>
      <c r="M1" s="29" t="s">
        <v>0</v>
      </c>
      <c r="N1" s="30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39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M2" s="31"/>
      <c r="N2" s="3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9" customHeight="1">
      <c r="A3" s="41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36"/>
      <c r="G3" s="37"/>
      <c r="H3" s="38" t="s">
        <v>7</v>
      </c>
      <c r="I3" s="39"/>
      <c r="J3" s="40"/>
      <c r="K3" s="25" t="s">
        <v>8</v>
      </c>
      <c r="L3" s="26"/>
      <c r="M3" s="26"/>
      <c r="N3" s="27"/>
    </row>
    <row r="4" spans="1:29" ht="159" customHeight="1">
      <c r="A4" s="42"/>
      <c r="B4" s="24"/>
      <c r="C4" s="24"/>
      <c r="D4" s="24"/>
      <c r="E4" s="22" t="s">
        <v>23</v>
      </c>
      <c r="F4" s="22" t="s">
        <v>22</v>
      </c>
      <c r="G4" s="22" t="s">
        <v>21</v>
      </c>
      <c r="H4" s="6" t="s">
        <v>9</v>
      </c>
      <c r="I4" s="6" t="s">
        <v>10</v>
      </c>
      <c r="J4" s="6" t="s">
        <v>11</v>
      </c>
      <c r="K4" s="7" t="s">
        <v>12</v>
      </c>
      <c r="L4" s="8" t="s">
        <v>13</v>
      </c>
      <c r="M4" s="8" t="s">
        <v>14</v>
      </c>
      <c r="N4" s="8" t="s">
        <v>15</v>
      </c>
    </row>
    <row r="5" spans="1:29" s="9" customFormat="1" ht="15" customHeigh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29" s="9" customFormat="1" ht="105.75" customHeight="1">
      <c r="A6" s="10">
        <v>1</v>
      </c>
      <c r="B6" s="11" t="s">
        <v>19</v>
      </c>
      <c r="C6" s="12" t="s">
        <v>20</v>
      </c>
      <c r="D6" s="12">
        <v>1</v>
      </c>
      <c r="E6" s="13">
        <v>12000</v>
      </c>
      <c r="F6" s="13">
        <v>12000</v>
      </c>
      <c r="G6" s="13">
        <v>12000</v>
      </c>
      <c r="H6" s="14">
        <f>AVERAGE(E6:G6)</f>
        <v>12000</v>
      </c>
      <c r="I6" s="15">
        <f>SQRT(SUM(POWER(E6-H6, 2), POWER(F6-H6, 2), POWER(G6-H6, 2))/(COLUMNS(E6:G6)-1))</f>
        <v>0</v>
      </c>
      <c r="J6" s="15">
        <f>I6/H6*100</f>
        <v>0</v>
      </c>
      <c r="K6" s="16">
        <f>D6/3*SUM(E6:G6)</f>
        <v>12000</v>
      </c>
      <c r="L6" s="17">
        <f>K6/D6</f>
        <v>12000</v>
      </c>
      <c r="M6" s="16">
        <f>ROUND(L6, 2)</f>
        <v>12000</v>
      </c>
      <c r="N6" s="16">
        <f>M6*D6</f>
        <v>12000</v>
      </c>
    </row>
    <row r="7" spans="1:29" ht="15.75" customHeight="1">
      <c r="A7" s="33" t="s">
        <v>16</v>
      </c>
      <c r="B7" s="33"/>
      <c r="C7" s="33"/>
      <c r="D7" s="33"/>
      <c r="E7" s="33"/>
      <c r="F7" s="33"/>
      <c r="G7" s="33"/>
      <c r="H7" s="18"/>
      <c r="I7" s="18"/>
      <c r="J7" s="18"/>
      <c r="K7" s="19"/>
      <c r="N7" s="20">
        <f>N6</f>
        <v>12000</v>
      </c>
    </row>
    <row r="8" spans="1:29" ht="36" customHeight="1">
      <c r="A8" s="34" t="s">
        <v>17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29">
      <c r="A9" s="1" t="s">
        <v>18</v>
      </c>
    </row>
    <row r="11" spans="1:29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29">
      <c r="E12" s="21"/>
      <c r="F12" s="21"/>
      <c r="G12" s="21"/>
    </row>
  </sheetData>
  <mergeCells count="13">
    <mergeCell ref="D3:D4"/>
    <mergeCell ref="K3:N3"/>
    <mergeCell ref="A11:O11"/>
    <mergeCell ref="M1:N2"/>
    <mergeCell ref="A7:G7"/>
    <mergeCell ref="A8:K8"/>
    <mergeCell ref="A2:K2"/>
    <mergeCell ref="E3:G3"/>
    <mergeCell ref="H3:J3"/>
    <mergeCell ref="A3:A4"/>
    <mergeCell ref="B3:B4"/>
    <mergeCell ref="C3:C4"/>
    <mergeCell ref="A5:N5"/>
  </mergeCells>
  <pageMargins left="0.70866137742996205" right="0.70866137742996205" top="0.74803149700164795" bottom="0.74803149700164795" header="0.31496062874794001" footer="0.314960628747940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MyOffice-CoreFramework-Windows/22-903.417.5503.534.8@RELEASE-DESKTOP-SORREL_HOME-RC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Кушнир Инна Николаевна</dc:creator>
  <cp:lastModifiedBy>I.Kushnir</cp:lastModifiedBy>
  <dcterms:created xsi:type="dcterms:W3CDTF">2024-04-11T22:24:07Z</dcterms:created>
  <dcterms:modified xsi:type="dcterms:W3CDTF">2026-06-16T23:06:47Z</dcterms:modified>
</cp:coreProperties>
</file>