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dogovor\Шибков С.А\2026 год\ЗАКУПКИ_часть 4,5 статьи 93_2026\ЕАТ\ЕП №99_Услуги по доставке (перемещению) мебели и бытовой техники\Рабочие материалы\"/>
    </mc:Choice>
  </mc:AlternateContent>
  <xr:revisionPtr revIDLastSave="0" documentId="13_ncr:1_{04FB3B30-8503-490C-A1B4-AAB5E95EDB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основание НМЦК" sheetId="4" r:id="rId1"/>
  </sheets>
  <definedNames>
    <definedName name="_xlnm._FilterDatabase" localSheetId="0" hidden="1">'Обоснование НМЦК'!$A$3:$E$6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4" l="1"/>
  <c r="H5" i="4"/>
  <c r="K5" i="4" s="1"/>
  <c r="J5" i="4" l="1"/>
  <c r="K6" i="4"/>
</calcChain>
</file>

<file path=xl/sharedStrings.xml><?xml version="1.0" encoding="utf-8"?>
<sst xmlns="http://schemas.openxmlformats.org/spreadsheetml/2006/main" count="19" uniqueCount="19">
  <si>
    <t>№ п/п</t>
  </si>
  <si>
    <t>Наименование товара</t>
  </si>
  <si>
    <t>Единица измерения</t>
  </si>
  <si>
    <t>Количество</t>
  </si>
  <si>
    <t>Средняя арифметическая величина цены единицы товара, руб.</t>
  </si>
  <si>
    <t>Среднее квадратичное отклонение</t>
  </si>
  <si>
    <t>Коэффициент вариации цен (%)</t>
  </si>
  <si>
    <t>Н(М)ЦК, руб.</t>
  </si>
  <si>
    <t>ИТОГО:</t>
  </si>
  <si>
    <t>Источник обоснования цены/цена, руб.</t>
  </si>
  <si>
    <t>Коммерческое предложение вход. 160/омо от 13.03.2026 г.</t>
  </si>
  <si>
    <t xml:space="preserve">Коммерческое предложение вход. 161/омо от 13.03.2026 г. </t>
  </si>
  <si>
    <t xml:space="preserve">Коммерческое предложение вход. 162/омо от 13.03.2026 г. </t>
  </si>
  <si>
    <r>
      <t xml:space="preserve">Обоснование начальной (максимальной) цены контракта
В соответствии со ст. 34 Бюджетного кодекса Российской Федерации от 31.07.1998 № 145-ФЗ  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(результативности). Исходя их вышеизложенного НМЦК устанавливается Заказчиком на основании  минимального значения цены товара из источника обоснования с наименьшей ценой. </t>
    </r>
    <r>
      <rPr>
        <sz val="12"/>
        <rFont val="Times New Roman"/>
        <family val="1"/>
        <charset val="204"/>
      </rPr>
      <t>Получен один ответ, который использован при расчете НМЦК. Расчет НМЦК выполнен в соответствии с требованиями статьи 22 Федерального закона от 05.04.2013  г. № 44-ФЗ "О контрактной системе в сфере закупок товаров, работ, услуг для обеспечения государственных и муниципальных нужд"  методом сопоставимых рыночных цен.</t>
    </r>
  </si>
  <si>
    <t>Начальник отдела хозяйственного обеспечения управления материального обеспечения</t>
  </si>
  <si>
    <t>Савичев В.Е.</t>
  </si>
  <si>
    <t>Начальная (максимальная) цена контракта с учетом накладных расходов, уплаты налогов, сборов и других обязательных платежей, затрат, издержек и иных расходов исполнителя, связанных с выполнением контракта, составляет 242 255 (двести сорок две тысячи двести пятьдесят пять) рублей 33 коп., включая НДС.</t>
  </si>
  <si>
    <t>усл. Ед.</t>
  </si>
  <si>
    <t xml:space="preserve">Оказание транспортно-экспедиторских услуг по погрузке, доставке (перемещению), разгрузки, подъёму на этаж мебели и бытовой техники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</si>
</sst>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4.3"/>
      <color theme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6" fillId="14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6" fillId="0" borderId="0"/>
  </cellStyleXfs>
  <cellXfs count="39">
    <xf numFmtId="0" fontId="0" fillId="0" borderId="0" xfId="0"/>
    <xf numFmtId="0" fontId="20" fillId="0" borderId="0" xfId="24" applyFont="1" applyFill="1"/>
    <xf numFmtId="0" fontId="20" fillId="0" borderId="0" xfId="24" applyFont="1" applyFill="1" applyAlignment="1">
      <alignment horizontal="center"/>
    </xf>
    <xf numFmtId="0" fontId="20" fillId="0" borderId="0" xfId="24" applyFont="1" applyFill="1" applyAlignment="1">
      <alignment horizontal="center" vertical="top"/>
    </xf>
    <xf numFmtId="4" fontId="20" fillId="0" borderId="0" xfId="24" applyNumberFormat="1" applyFont="1" applyFill="1" applyAlignment="1">
      <alignment horizontal="center"/>
    </xf>
    <xf numFmtId="4" fontId="20" fillId="0" borderId="0" xfId="24" applyNumberFormat="1" applyFont="1" applyFill="1"/>
    <xf numFmtId="4" fontId="20" fillId="0" borderId="0" xfId="24" applyNumberFormat="1" applyFont="1" applyFill="1" applyAlignment="1">
      <alignment vertical="top"/>
    </xf>
    <xf numFmtId="0" fontId="19" fillId="15" borderId="10" xfId="24" applyFont="1" applyFill="1" applyBorder="1" applyAlignment="1">
      <alignment horizontal="center" vertical="center" wrapText="1"/>
    </xf>
    <xf numFmtId="0" fontId="19" fillId="15" borderId="13" xfId="24" applyFont="1" applyFill="1" applyBorder="1" applyAlignment="1">
      <alignment horizontal="center" vertical="center"/>
    </xf>
    <xf numFmtId="4" fontId="21" fillId="15" borderId="10" xfId="24" applyNumberFormat="1" applyFont="1" applyFill="1" applyBorder="1" applyAlignment="1">
      <alignment horizontal="center" vertical="center"/>
    </xf>
    <xf numFmtId="0" fontId="25" fillId="15" borderId="10" xfId="24" applyFont="1" applyFill="1" applyBorder="1" applyAlignment="1">
      <alignment horizontal="center" vertical="center" wrapText="1"/>
    </xf>
    <xf numFmtId="0" fontId="25" fillId="15" borderId="10" xfId="0" applyFont="1" applyFill="1" applyBorder="1" applyAlignment="1">
      <alignment horizontal="left" vertical="center" wrapText="1"/>
    </xf>
    <xf numFmtId="0" fontId="21" fillId="15" borderId="11" xfId="24" applyFont="1" applyFill="1" applyBorder="1" applyAlignment="1">
      <alignment horizontal="center"/>
    </xf>
    <xf numFmtId="0" fontId="23" fillId="15" borderId="12" xfId="24" applyFont="1" applyFill="1" applyBorder="1" applyAlignment="1">
      <alignment vertical="center"/>
    </xf>
    <xf numFmtId="0" fontId="21" fillId="15" borderId="12" xfId="24" applyFont="1" applyFill="1" applyBorder="1" applyAlignment="1">
      <alignment horizontal="center" vertical="top"/>
    </xf>
    <xf numFmtId="0" fontId="21" fillId="15" borderId="12" xfId="24" applyFont="1" applyFill="1" applyBorder="1"/>
    <xf numFmtId="4" fontId="21" fillId="15" borderId="12" xfId="24" applyNumberFormat="1" applyFont="1" applyFill="1" applyBorder="1"/>
    <xf numFmtId="4" fontId="21" fillId="15" borderId="12" xfId="24" applyNumberFormat="1" applyFont="1" applyFill="1" applyBorder="1" applyAlignment="1">
      <alignment vertical="top"/>
    </xf>
    <xf numFmtId="4" fontId="23" fillId="15" borderId="10" xfId="24" applyNumberFormat="1" applyFont="1" applyFill="1" applyBorder="1" applyAlignment="1">
      <alignment horizontal="center" vertical="center"/>
    </xf>
    <xf numFmtId="4" fontId="25" fillId="15" borderId="16" xfId="26" applyNumberFormat="1" applyFont="1" applyFill="1" applyBorder="1" applyAlignment="1">
      <alignment horizontal="center" vertical="center" wrapText="1"/>
    </xf>
    <xf numFmtId="4" fontId="27" fillId="15" borderId="16" xfId="26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0" fillId="0" borderId="0" xfId="24" applyFont="1" applyFill="1" applyBorder="1" applyAlignment="1">
      <alignment horizontal="center" vertical="top" wrapText="1"/>
    </xf>
    <xf numFmtId="0" fontId="20" fillId="0" borderId="0" xfId="24" applyFont="1" applyFill="1" applyBorder="1" applyAlignment="1">
      <alignment horizontal="center" wrapText="1"/>
    </xf>
    <xf numFmtId="4" fontId="20" fillId="0" borderId="0" xfId="24" applyNumberFormat="1" applyFont="1" applyFill="1" applyBorder="1" applyAlignment="1">
      <alignment horizontal="center" wrapText="1"/>
    </xf>
    <xf numFmtId="4" fontId="20" fillId="0" borderId="0" xfId="24" applyNumberFormat="1" applyFont="1" applyFill="1" applyBorder="1" applyAlignment="1">
      <alignment wrapText="1"/>
    </xf>
    <xf numFmtId="0" fontId="20" fillId="0" borderId="0" xfId="24" applyFont="1" applyFill="1" applyBorder="1" applyAlignment="1">
      <alignment wrapText="1"/>
    </xf>
    <xf numFmtId="0" fontId="25" fillId="0" borderId="0" xfId="0" applyFont="1" applyBorder="1" applyAlignment="1">
      <alignment vertical="center"/>
    </xf>
    <xf numFmtId="0" fontId="19" fillId="15" borderId="13" xfId="24" applyFont="1" applyFill="1" applyBorder="1" applyAlignment="1">
      <alignment horizontal="center" vertical="center" wrapText="1"/>
    </xf>
    <xf numFmtId="0" fontId="21" fillId="0" borderId="0" xfId="24" applyFont="1" applyFill="1" applyAlignment="1">
      <alignment horizontal="center" wrapText="1"/>
    </xf>
    <xf numFmtId="0" fontId="24" fillId="0" borderId="0" xfId="0" applyFont="1" applyAlignment="1"/>
    <xf numFmtId="0" fontId="21" fillId="0" borderId="15" xfId="24" applyFont="1" applyFill="1" applyBorder="1" applyAlignment="1">
      <alignment horizontal="left" wrapText="1"/>
    </xf>
    <xf numFmtId="0" fontId="24" fillId="0" borderId="15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1" fillId="0" borderId="11" xfId="24" applyFont="1" applyFill="1" applyBorder="1" applyAlignment="1">
      <alignment horizontal="center" vertical="top" wrapText="1"/>
    </xf>
    <xf numFmtId="0" fontId="21" fillId="0" borderId="12" xfId="24" applyFont="1" applyFill="1" applyBorder="1" applyAlignment="1">
      <alignment horizontal="center" vertical="top" wrapText="1"/>
    </xf>
    <xf numFmtId="0" fontId="21" fillId="0" borderId="14" xfId="24" applyFont="1" applyFill="1" applyBorder="1" applyAlignment="1">
      <alignment horizontal="center" vertical="top" wrapText="1"/>
    </xf>
    <xf numFmtId="4" fontId="19" fillId="0" borderId="10" xfId="24" applyNumberFormat="1" applyFont="1" applyFill="1" applyBorder="1" applyAlignment="1">
      <alignment horizontal="center" vertical="top" wrapText="1"/>
    </xf>
    <xf numFmtId="0" fontId="19" fillId="0" borderId="10" xfId="24" applyFont="1" applyFill="1" applyBorder="1" applyAlignment="1">
      <alignment horizontal="center" vertical="top" wrapText="1"/>
    </xf>
  </cellXfs>
  <cellStyles count="27">
    <cellStyle name="Excel Built-in Normal" xfId="26" xr:uid="{CE327B35-4440-4A78-9402-6CBE1F719BE9}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 2" xfId="25" xr:uid="{00000000-0005-0000-0000-000009000000}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24" xr:uid="{00000000-0005-0000-0000-000013000000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K12"/>
  <sheetViews>
    <sheetView tabSelected="1" workbookViewId="0">
      <selection activeCell="F11" sqref="F9:F11"/>
    </sheetView>
  </sheetViews>
  <sheetFormatPr defaultRowHeight="15" x14ac:dyDescent="0.25"/>
  <cols>
    <col min="1" max="1" width="5.5703125" style="2" customWidth="1"/>
    <col min="2" max="2" width="29.5703125" style="1" customWidth="1"/>
    <col min="3" max="3" width="7.42578125" style="3" customWidth="1"/>
    <col min="4" max="4" width="7.140625" style="3" customWidth="1"/>
    <col min="5" max="5" width="18.5703125" style="2" customWidth="1"/>
    <col min="6" max="6" width="17" style="4" customWidth="1"/>
    <col min="7" max="7" width="18.140625" style="5" customWidth="1"/>
    <col min="8" max="8" width="13.28515625" style="1" customWidth="1"/>
    <col min="9" max="9" width="12.5703125" style="6" customWidth="1"/>
    <col min="10" max="10" width="7.7109375" style="6" customWidth="1"/>
    <col min="11" max="11" width="16.85546875" style="6" customWidth="1"/>
    <col min="12" max="16384" width="9.140625" style="1"/>
  </cols>
  <sheetData>
    <row r="1" spans="1:11" ht="13.5" customHeight="1" x14ac:dyDescent="0.25">
      <c r="A1" s="29" t="s">
        <v>13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39.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30.75" customHeight="1" x14ac:dyDescent="0.25">
      <c r="A3" s="38" t="s">
        <v>0</v>
      </c>
      <c r="B3" s="38" t="s">
        <v>1</v>
      </c>
      <c r="C3" s="38" t="s">
        <v>2</v>
      </c>
      <c r="D3" s="38" t="s">
        <v>3</v>
      </c>
      <c r="E3" s="34" t="s">
        <v>9</v>
      </c>
      <c r="F3" s="35"/>
      <c r="G3" s="36"/>
      <c r="H3" s="38" t="s">
        <v>4</v>
      </c>
      <c r="I3" s="37" t="s">
        <v>5</v>
      </c>
      <c r="J3" s="37" t="s">
        <v>6</v>
      </c>
      <c r="K3" s="37" t="s">
        <v>7</v>
      </c>
    </row>
    <row r="4" spans="1:11" ht="117.75" customHeight="1" x14ac:dyDescent="0.25">
      <c r="A4" s="38"/>
      <c r="B4" s="38"/>
      <c r="C4" s="38"/>
      <c r="D4" s="38"/>
      <c r="E4" s="7" t="s">
        <v>10</v>
      </c>
      <c r="F4" s="7" t="s">
        <v>11</v>
      </c>
      <c r="G4" s="7" t="s">
        <v>12</v>
      </c>
      <c r="H4" s="38"/>
      <c r="I4" s="37"/>
      <c r="J4" s="37"/>
      <c r="K4" s="37"/>
    </row>
    <row r="5" spans="1:11" ht="94.5" x14ac:dyDescent="0.25">
      <c r="A5" s="10">
        <v>1</v>
      </c>
      <c r="B5" s="11" t="s">
        <v>18</v>
      </c>
      <c r="C5" s="28" t="s">
        <v>17</v>
      </c>
      <c r="D5" s="8">
        <v>1</v>
      </c>
      <c r="E5" s="19">
        <v>123756</v>
      </c>
      <c r="F5" s="19">
        <v>260010</v>
      </c>
      <c r="G5" s="20">
        <v>343000</v>
      </c>
      <c r="H5" s="9">
        <f t="shared" ref="H5" si="0">ROUND(AVERAGE(E5:G5),2)</f>
        <v>242255.33</v>
      </c>
      <c r="I5" s="9">
        <f t="shared" ref="I5" si="1">STDEV(E5:G5)</f>
        <v>110695.09485669782</v>
      </c>
      <c r="J5" s="9">
        <f t="shared" ref="J5" si="2">I5/H5*100</f>
        <v>45.693564247563849</v>
      </c>
      <c r="K5" s="9">
        <f t="shared" ref="K5" si="3">D5*H5</f>
        <v>242255.33</v>
      </c>
    </row>
    <row r="6" spans="1:11" ht="28.5" customHeight="1" x14ac:dyDescent="0.25">
      <c r="A6" s="12"/>
      <c r="B6" s="13" t="s">
        <v>8</v>
      </c>
      <c r="C6" s="14"/>
      <c r="D6" s="14"/>
      <c r="E6" s="15"/>
      <c r="F6" s="15"/>
      <c r="G6" s="16"/>
      <c r="H6" s="15"/>
      <c r="I6" s="17"/>
      <c r="J6" s="17"/>
      <c r="K6" s="18">
        <f>SUM(K5:K5)</f>
        <v>242255.33</v>
      </c>
    </row>
    <row r="7" spans="1:11" ht="7.5" customHeight="1" x14ac:dyDescent="0.25">
      <c r="A7" s="31" t="s">
        <v>16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1" ht="44.25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ht="63" x14ac:dyDescent="0.25">
      <c r="B9" s="21" t="s">
        <v>14</v>
      </c>
      <c r="C9" s="22"/>
      <c r="D9" s="22"/>
      <c r="E9" s="23"/>
      <c r="F9" s="24"/>
      <c r="G9" s="25"/>
      <c r="H9" s="26"/>
      <c r="I9" s="27" t="s">
        <v>15</v>
      </c>
    </row>
    <row r="12" spans="1:11" x14ac:dyDescent="0.25">
      <c r="E12" s="4"/>
    </row>
  </sheetData>
  <autoFilter ref="A3:E6" xr:uid="{00000000-0009-0000-0000-000000000000}"/>
  <mergeCells count="11">
    <mergeCell ref="A1:K2"/>
    <mergeCell ref="A7:K8"/>
    <mergeCell ref="E3:G3"/>
    <mergeCell ref="J3:J4"/>
    <mergeCell ref="K3:K4"/>
    <mergeCell ref="A3:A4"/>
    <mergeCell ref="B3:B4"/>
    <mergeCell ref="C3:C4"/>
    <mergeCell ref="D3:D4"/>
    <mergeCell ref="H3:H4"/>
    <mergeCell ref="I3:I4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Захаров Евгений Олегович</cp:lastModifiedBy>
  <cp:lastPrinted>2026-02-18T08:41:14Z</cp:lastPrinted>
  <dcterms:created xsi:type="dcterms:W3CDTF">2009-02-06T02:40:54Z</dcterms:created>
  <dcterms:modified xsi:type="dcterms:W3CDTF">2026-05-20T09:50:58Z</dcterms:modified>
</cp:coreProperties>
</file>