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ZvonkovAF\Desktop\Закупка Россельхознадзор\"/>
    </mc:Choice>
  </mc:AlternateContent>
  <xr:revisionPtr revIDLastSave="0" documentId="8_{DC7B442C-7CEC-44F0-BD03-D783BB80582B}" xr6:coauthVersionLast="47" xr6:coauthVersionMax="47" xr10:uidLastSave="{00000000-0000-0000-0000-000000000000}"/>
  <bookViews>
    <workbookView xWindow="0" yWindow="75" windowWidth="28800" windowHeight="15525" xr2:uid="{00000000-000D-0000-FFFF-FFFF00000000}"/>
  </bookViews>
  <sheets>
    <sheet name="Расчет цены" sheetId="1" r:id="rId1"/>
  </sheets>
  <definedNames>
    <definedName name="_xlnm._FilterDatabase" localSheetId="0" hidden="1">'Расчет цены'!$G$2:$G$5</definedName>
    <definedName name="_xlnm.Print_Area" localSheetId="0">'Расчет цены'!$A$2:$P$5</definedName>
  </definedNames>
  <calcPr calcId="191029" refMode="R1C1" fullPrecision="0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1" l="1"/>
  <c r="K8" i="1"/>
  <c r="L8" i="1" s="1"/>
  <c r="M8" i="1" s="1"/>
  <c r="K7" i="1"/>
  <c r="N7" i="1" s="1"/>
  <c r="P7" i="1" s="1"/>
  <c r="K6" i="1"/>
  <c r="O6" i="1" s="1"/>
  <c r="K5" i="1"/>
  <c r="O5" i="1" s="1"/>
  <c r="O7" i="1" l="1"/>
  <c r="L5" i="1"/>
  <c r="M5" i="1" s="1"/>
  <c r="N6" i="1"/>
  <c r="P6" i="1" s="1"/>
  <c r="L7" i="1"/>
  <c r="M7" i="1" s="1"/>
  <c r="N8" i="1"/>
  <c r="P8" i="1" s="1"/>
  <c r="N5" i="1"/>
  <c r="P5" i="1" s="1"/>
  <c r="L6" i="1"/>
  <c r="M6" i="1" s="1"/>
  <c r="P9" i="1" l="1"/>
</calcChain>
</file>

<file path=xl/sharedStrings.xml><?xml version="1.0" encoding="utf-8"?>
<sst xmlns="http://schemas.openxmlformats.org/spreadsheetml/2006/main" count="30" uniqueCount="25">
  <si>
    <t>Обоснование начальной (максимальной) цены контракта</t>
  </si>
  <si>
    <t>№</t>
  </si>
  <si>
    <t>Наименование объекта</t>
  </si>
  <si>
    <t>Ед. изм</t>
  </si>
  <si>
    <t>Кол-во</t>
  </si>
  <si>
    <t>Ценовая информация стоимости объекта закупки, (руб) за ед.изм.</t>
  </si>
  <si>
    <t>Данные реестра контрактов (руб./ед.изм.)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</si>
  <si>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</si>
  <si>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</t>
  </si>
  <si>
    <t xml:space="preserve">Источник №1 </t>
  </si>
  <si>
    <t>Источник №2</t>
  </si>
  <si>
    <t>Источник №3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</si>
  <si>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</si>
  <si>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10"/>
        <color indexed="64"/>
        <rFont val="Times New Roman"/>
      </rPr>
      <t>ц</t>
    </r>
    <r>
      <rPr>
        <b/>
        <sz val="10"/>
        <color indexed="64"/>
        <rFont val="Times New Roman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</si>
  <si>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</si>
  <si>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64"/>
        <rFont val="Times New Roman"/>
      </rPr>
      <t xml:space="preserve">         (не должен превышать 33%)</t>
    </r>
  </si>
  <si>
    <r>
      <rPr>
        <b/>
        <sz val="10"/>
        <color indexed="64"/>
        <rFont val="Times New Roman"/>
      </rPr>
      <t>Расчет Н(М)ЦК по формуле</t>
    </r>
    <r>
      <rPr>
        <sz val="10"/>
        <color indexed="64"/>
        <rFont val="Times New Roman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</si>
  <si>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</si>
  <si>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Н(М)ЦК  (руб.)</t>
  </si>
  <si>
    <t>Ключи торцовые</t>
  </si>
  <si>
    <t>шт.</t>
  </si>
  <si>
    <t xml:space="preserve">Домкрат гидравлический </t>
  </si>
  <si>
    <t>Огнетушитель</t>
  </si>
  <si>
    <t>Компрессоры прочие не включенные в другие группировки</t>
  </si>
  <si>
    <t>В результате произведенного расчета, начальная (максимальная) цена контракта составила: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</si>
</sst>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#,##0.00;[Red]#,##0.00"/>
  </numFmts>
  <fonts count="12" x14ac:knownFonts="1">
    <font>
      <sz val="11"/>
      <color theme="1"/>
      <name val="Calibri"/>
      <scheme val="minor"/>
    </font>
    <font>
      <sz val="10"/>
      <name val="Tahoma"/>
    </font>
    <font>
      <sz val="10"/>
      <color theme="1"/>
      <name val="Times New Roman"/>
    </font>
    <font>
      <b/>
      <sz val="12"/>
      <color theme="1"/>
      <name val="Times New Roman"/>
    </font>
    <font>
      <b/>
      <sz val="14"/>
      <color indexed="64"/>
      <name val="Times New Roman"/>
    </font>
    <font>
      <b/>
      <sz val="10"/>
      <color indexed="64"/>
      <name val="Times New Roman"/>
    </font>
    <font>
      <sz val="10"/>
      <color indexed="64"/>
      <name val="Times New Roman"/>
    </font>
    <font>
      <b/>
      <sz val="10"/>
      <color theme="1"/>
      <name val="Times New Roman"/>
    </font>
    <font>
      <sz val="11"/>
      <color indexed="64"/>
      <name val="Times New Roman"/>
    </font>
    <font>
      <sz val="10"/>
      <color indexed="2"/>
      <name val="Times New Roman"/>
    </font>
    <font>
      <b/>
      <i/>
      <sz val="10"/>
      <color indexed="64"/>
      <name val="Times New Roman"/>
    </font>
    <font>
      <i/>
      <sz val="10"/>
      <color indexed="64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165" fontId="6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165" fontId="2" fillId="0" borderId="1" xfId="0" applyNumberFormat="1" applyFont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1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280663</xdr:colOff>
      <xdr:row>3</xdr:row>
      <xdr:rowOff>1387807</xdr:rowOff>
    </xdr:from>
    <xdr:to>
      <xdr:col>12</xdr:col>
      <xdr:colOff>979653</xdr:colOff>
      <xdr:row>3</xdr:row>
      <xdr:rowOff>1740232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8427340" y="3012660"/>
          <a:ext cx="69898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56545</xdr:colOff>
      <xdr:row>3</xdr:row>
      <xdr:rowOff>1416121</xdr:rowOff>
    </xdr:from>
    <xdr:to>
      <xdr:col>11</xdr:col>
      <xdr:colOff>856646</xdr:colOff>
      <xdr:row>3</xdr:row>
      <xdr:rowOff>1854271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7385193" y="3040974"/>
          <a:ext cx="800100" cy="43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97491</xdr:colOff>
      <xdr:row>3</xdr:row>
      <xdr:rowOff>1846730</xdr:rowOff>
    </xdr:from>
    <xdr:to>
      <xdr:col>13</xdr:col>
      <xdr:colOff>1583391</xdr:colOff>
      <xdr:row>3</xdr:row>
      <xdr:rowOff>2208680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9600078" y="3471583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333375</xdr:colOff>
      <xdr:row>3</xdr:row>
      <xdr:rowOff>1647825</xdr:rowOff>
    </xdr:from>
    <xdr:to>
      <xdr:col>13</xdr:col>
      <xdr:colOff>485775</xdr:colOff>
      <xdr:row>3</xdr:row>
      <xdr:rowOff>1876425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9839325" y="32670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"/>
  <sheetViews>
    <sheetView tabSelected="1" topLeftCell="A4" zoomScale="115" workbookViewId="0">
      <selection activeCell="G10" sqref="G10"/>
    </sheetView>
  </sheetViews>
  <sheetFormatPr defaultColWidth="9.140625" defaultRowHeight="12.75" x14ac:dyDescent="0.2"/>
  <cols>
    <col min="1" max="1" width="4.7109375" style="1" customWidth="1"/>
    <col min="2" max="2" width="29.28515625" style="1" customWidth="1"/>
    <col min="3" max="4" width="8.28515625" style="1" customWidth="1"/>
    <col min="5" max="5" width="15.85546875" style="1" customWidth="1"/>
    <col min="6" max="6" width="16.140625" style="1" customWidth="1"/>
    <col min="7" max="7" width="15.42578125" style="1" customWidth="1"/>
    <col min="8" max="8" width="6.5703125" style="1" hidden="1" customWidth="1"/>
    <col min="9" max="9" width="7.42578125" style="1" hidden="1" customWidth="1"/>
    <col min="10" max="10" width="10.5703125" style="1" hidden="1" customWidth="1"/>
    <col min="11" max="11" width="15.5703125" style="1" customWidth="1"/>
    <col min="12" max="12" width="14" style="1" customWidth="1"/>
    <col min="13" max="13" width="18.7109375" style="1" customWidth="1"/>
    <col min="14" max="14" width="25" style="1" customWidth="1"/>
    <col min="15" max="15" width="15.28515625" style="1" customWidth="1"/>
    <col min="16" max="16" width="16" style="1" customWidth="1"/>
    <col min="17" max="17" width="30.5703125" style="1" customWidth="1"/>
    <col min="18" max="16384" width="9.140625" style="1"/>
  </cols>
  <sheetData>
    <row r="1" spans="1:17" ht="15.75" x14ac:dyDescent="0.25">
      <c r="P1" s="2"/>
    </row>
    <row r="2" spans="1:17" ht="42" customHeight="1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7" ht="39" customHeight="1" x14ac:dyDescent="0.2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/>
      <c r="G3" s="15"/>
      <c r="H3" s="15" t="s">
        <v>6</v>
      </c>
      <c r="I3" s="15"/>
      <c r="J3" s="15"/>
      <c r="K3" s="17" t="s">
        <v>7</v>
      </c>
      <c r="L3" s="17"/>
      <c r="M3" s="17"/>
      <c r="N3" s="15" t="s">
        <v>8</v>
      </c>
      <c r="O3" s="15"/>
      <c r="P3" s="15"/>
    </row>
    <row r="4" spans="1:17" ht="175.5" customHeight="1" x14ac:dyDescent="0.2">
      <c r="A4" s="15"/>
      <c r="B4" s="16"/>
      <c r="C4" s="15"/>
      <c r="D4" s="15"/>
      <c r="E4" s="3" t="s">
        <v>9</v>
      </c>
      <c r="F4" s="3" t="s">
        <v>10</v>
      </c>
      <c r="G4" s="3" t="s">
        <v>11</v>
      </c>
      <c r="H4" s="3" t="s">
        <v>12</v>
      </c>
      <c r="I4" s="3" t="s">
        <v>12</v>
      </c>
      <c r="J4" s="3" t="s">
        <v>12</v>
      </c>
      <c r="K4" s="3" t="s">
        <v>13</v>
      </c>
      <c r="L4" s="3" t="s">
        <v>14</v>
      </c>
      <c r="M4" s="3" t="s">
        <v>15</v>
      </c>
      <c r="N4" s="4" t="s">
        <v>16</v>
      </c>
      <c r="O4" s="5" t="s">
        <v>17</v>
      </c>
      <c r="P4" s="5" t="s">
        <v>18</v>
      </c>
    </row>
    <row r="5" spans="1:17" ht="54.75" customHeight="1" x14ac:dyDescent="0.2">
      <c r="A5" s="4">
        <v>1</v>
      </c>
      <c r="B5" s="6" t="s">
        <v>19</v>
      </c>
      <c r="C5" s="7" t="s">
        <v>20</v>
      </c>
      <c r="D5" s="7">
        <v>8</v>
      </c>
      <c r="E5" s="8">
        <v>565</v>
      </c>
      <c r="F5" s="8">
        <v>593</v>
      </c>
      <c r="G5" s="8">
        <v>591</v>
      </c>
      <c r="H5" s="3"/>
      <c r="I5" s="3"/>
      <c r="J5" s="3"/>
      <c r="K5" s="9">
        <f t="shared" ref="K5:K8" si="0">(E5+F5+G5)/3</f>
        <v>583</v>
      </c>
      <c r="L5" s="10">
        <f t="shared" ref="L5:L8" si="1">SQRT(((SUM((POWER(E5-K5,2)),(POWER(F5-K5,2)),(POWER(G5-K5,2)))/(COLUMNS(E5:G5)-1))))</f>
        <v>15.62</v>
      </c>
      <c r="M5" s="10">
        <f t="shared" ref="M5:M8" si="2">L5/K5*100</f>
        <v>2.68</v>
      </c>
      <c r="N5" s="11">
        <f t="shared" ref="N5:N8" si="3">(D5*K5)</f>
        <v>4664</v>
      </c>
      <c r="O5" s="10">
        <f t="shared" ref="O5:O8" si="4">SUM(K5)</f>
        <v>583</v>
      </c>
      <c r="P5" s="10">
        <f t="shared" ref="P5:P8" si="5">SUM(N5)</f>
        <v>4664</v>
      </c>
    </row>
    <row r="6" spans="1:17" ht="45.75" customHeight="1" x14ac:dyDescent="0.2">
      <c r="A6" s="4">
        <v>2</v>
      </c>
      <c r="B6" s="6" t="s">
        <v>21</v>
      </c>
      <c r="C6" s="7" t="s">
        <v>20</v>
      </c>
      <c r="D6" s="7">
        <v>1</v>
      </c>
      <c r="E6" s="8">
        <v>2417</v>
      </c>
      <c r="F6" s="8">
        <v>2131</v>
      </c>
      <c r="G6" s="8">
        <v>2502</v>
      </c>
      <c r="H6" s="3"/>
      <c r="I6" s="3"/>
      <c r="J6" s="3"/>
      <c r="K6" s="9">
        <f t="shared" si="0"/>
        <v>2350</v>
      </c>
      <c r="L6" s="10">
        <f t="shared" si="1"/>
        <v>194.36</v>
      </c>
      <c r="M6" s="10">
        <f t="shared" si="2"/>
        <v>8.27</v>
      </c>
      <c r="N6" s="11">
        <f t="shared" si="3"/>
        <v>2350</v>
      </c>
      <c r="O6" s="10">
        <f t="shared" si="4"/>
        <v>2350</v>
      </c>
      <c r="P6" s="10">
        <f t="shared" si="5"/>
        <v>2350</v>
      </c>
    </row>
    <row r="7" spans="1:17" ht="44.25" customHeight="1" x14ac:dyDescent="0.2">
      <c r="A7" s="4">
        <v>3</v>
      </c>
      <c r="B7" s="6" t="s">
        <v>22</v>
      </c>
      <c r="C7" s="7" t="s">
        <v>20</v>
      </c>
      <c r="D7" s="7">
        <v>4</v>
      </c>
      <c r="E7" s="8">
        <v>922.1</v>
      </c>
      <c r="F7" s="8">
        <v>783.52</v>
      </c>
      <c r="G7" s="8">
        <v>462</v>
      </c>
      <c r="H7" s="3"/>
      <c r="I7" s="3"/>
      <c r="J7" s="3"/>
      <c r="K7" s="9">
        <f t="shared" si="0"/>
        <v>722.54</v>
      </c>
      <c r="L7" s="10">
        <f t="shared" si="1"/>
        <v>236.03</v>
      </c>
      <c r="M7" s="10">
        <f t="shared" si="2"/>
        <v>32.67</v>
      </c>
      <c r="N7" s="11">
        <f t="shared" si="3"/>
        <v>2890.16</v>
      </c>
      <c r="O7" s="10">
        <f t="shared" si="4"/>
        <v>722.54</v>
      </c>
      <c r="P7" s="10">
        <f t="shared" si="5"/>
        <v>2890.16</v>
      </c>
    </row>
    <row r="8" spans="1:17" ht="49.5" customHeight="1" x14ac:dyDescent="0.2">
      <c r="A8" s="4">
        <v>4</v>
      </c>
      <c r="B8" s="6" t="s">
        <v>23</v>
      </c>
      <c r="C8" s="7" t="s">
        <v>20</v>
      </c>
      <c r="D8" s="7">
        <v>1</v>
      </c>
      <c r="E8" s="8">
        <v>4276</v>
      </c>
      <c r="F8" s="8">
        <v>4487</v>
      </c>
      <c r="G8" s="8">
        <v>3890</v>
      </c>
      <c r="H8" s="3"/>
      <c r="I8" s="3"/>
      <c r="J8" s="3"/>
      <c r="K8" s="9">
        <f t="shared" si="0"/>
        <v>4217.67</v>
      </c>
      <c r="L8" s="10">
        <f t="shared" si="1"/>
        <v>302.74</v>
      </c>
      <c r="M8" s="10">
        <f t="shared" si="2"/>
        <v>7.18</v>
      </c>
      <c r="N8" s="11">
        <f t="shared" si="3"/>
        <v>4217.67</v>
      </c>
      <c r="O8" s="10">
        <f t="shared" si="4"/>
        <v>4217.67</v>
      </c>
      <c r="P8" s="10">
        <f t="shared" si="5"/>
        <v>4217.67</v>
      </c>
    </row>
    <row r="9" spans="1:17" ht="24.75" customHeight="1" x14ac:dyDescent="0.2">
      <c r="A9" s="18" t="s">
        <v>24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2">
        <f>SUM(P5:P8)</f>
        <v>14121.83</v>
      </c>
      <c r="Q9" s="13"/>
    </row>
  </sheetData>
  <mergeCells count="10">
    <mergeCell ref="A9:O9"/>
    <mergeCell ref="A2:P2"/>
    <mergeCell ref="A3:A4"/>
    <mergeCell ref="B3:B4"/>
    <mergeCell ref="C3:C4"/>
    <mergeCell ref="D3:D4"/>
    <mergeCell ref="E3:G3"/>
    <mergeCell ref="H3:J3"/>
    <mergeCell ref="K3:M3"/>
    <mergeCell ref="N3:P3"/>
  </mergeCells>
  <pageMargins left="0.51181102362204722" right="0.70866141732283472" top="0.74803149606299213" bottom="0.74803149606299213" header="0.31496062992125984" footer="0.31496062992125984"/>
  <pageSetup paperSize="9" scale="69" orientation="landscape" horizontalDpi="2147483648" verticalDpi="2147483648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UFK6200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Елена Камиловна</dc:creator>
  <cp:lastModifiedBy>Звонков Александр Федорович</cp:lastModifiedBy>
  <cp:revision>1</cp:revision>
  <dcterms:created xsi:type="dcterms:W3CDTF">2018-01-25T11:04:14Z</dcterms:created>
  <dcterms:modified xsi:type="dcterms:W3CDTF">2026-08-17T03:13:48Z</dcterms:modified>
</cp:coreProperties>
</file>