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8" i="8"/>
  <c r="L16"/>
  <c r="M16" s="1"/>
  <c r="N16" s="1"/>
  <c r="O16" s="1"/>
  <c r="J16"/>
  <c r="K16" s="1"/>
  <c r="I16"/>
  <c r="L12"/>
  <c r="M12" s="1"/>
  <c r="N12" s="1"/>
  <c r="O12" s="1"/>
  <c r="J12"/>
  <c r="K12" s="1"/>
  <c r="I12"/>
  <c r="L11"/>
  <c r="M11" s="1"/>
  <c r="N11" s="1"/>
  <c r="O11" s="1"/>
  <c r="J11"/>
  <c r="I11"/>
  <c r="L10"/>
  <c r="M10" s="1"/>
  <c r="N10" s="1"/>
  <c r="O10" s="1"/>
  <c r="J10"/>
  <c r="I10"/>
  <c r="L9"/>
  <c r="M9" s="1"/>
  <c r="N9" s="1"/>
  <c r="O9" s="1"/>
  <c r="J9"/>
  <c r="K9" s="1"/>
  <c r="I9"/>
  <c r="L14"/>
  <c r="M14" s="1"/>
  <c r="N14" s="1"/>
  <c r="O14" s="1"/>
  <c r="J14"/>
  <c r="K14" s="1"/>
  <c r="I14"/>
  <c r="L13"/>
  <c r="M13" s="1"/>
  <c r="N13" s="1"/>
  <c r="O13" s="1"/>
  <c r="J13"/>
  <c r="I13"/>
  <c r="L17"/>
  <c r="M17" s="1"/>
  <c r="N17" s="1"/>
  <c r="O17" s="1"/>
  <c r="J17"/>
  <c r="I17"/>
  <c r="L15"/>
  <c r="M15" s="1"/>
  <c r="N15" s="1"/>
  <c r="O15" s="1"/>
  <c r="J15"/>
  <c r="I15"/>
  <c r="K10" l="1"/>
  <c r="K17"/>
  <c r="K11"/>
  <c r="K15"/>
  <c r="K13"/>
  <c r="I19"/>
</calcChain>
</file>

<file path=xl/sharedStrings.xml><?xml version="1.0" encoding="utf-8"?>
<sst xmlns="http://schemas.openxmlformats.org/spreadsheetml/2006/main" count="46" uniqueCount="38">
  <si>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</si>
  <si>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</si>
  <si>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</si>
  <si>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</si>
  <si>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</si>
  <si>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</si>
  <si>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</si>
  <si>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</si>
  <si>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</si>
  <si>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</si>
  <si>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</si>
  <si>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</si>
  <si>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</si>
  <si>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</si>
  <si>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</si>
  <si>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</si>
  <si>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</si>
  <si>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</si>
  <si>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</si>
  <si>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</si>
  <si>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</si>
  <si>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</si>
  <si>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</si>
  <si>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 
</t>
    </r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</si>
  <si>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Приобретение посуды</t>
  </si>
  <si>
    <t>Ценовое предложение № 1 ИП Медведев В.В.</t>
  </si>
  <si>
    <t>Ценовое предложение № 2  ООО "СПЕЦСНАБ"</t>
  </si>
  <si>
    <t>Ценовое предложение № 3 ООО "РЦС"</t>
  </si>
  <si>
    <t>шт</t>
  </si>
  <si>
    <t>Доска разделочная 30*20*1,2 см</t>
  </si>
  <si>
    <t>Доска разделочная 38,5*29*1 см</t>
  </si>
  <si>
    <t>Доска разделочная 46*30*1,8 см</t>
  </si>
  <si>
    <t>Половник 47см</t>
  </si>
  <si>
    <t>ЧАЙНИК ДЛЯ ПЛИТЫ 3,2 л со свистком</t>
  </si>
  <si>
    <t>Набор кастрюль 1,6л+2,2л+4,2л</t>
  </si>
  <si>
    <t>Кастрюля  9,0л.</t>
  </si>
  <si>
    <t>Набор кухонных ножей 7пред.</t>
  </si>
  <si>
    <t>Сито металлическое "VETTA"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</si>
</sst>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5"/>
  <sheetViews>
    <sheetView tabSelected="1" topLeftCell="A12" zoomScale="115" zoomScaleNormal="115" workbookViewId="0">
      <selection activeCell="B16" sqref="B16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6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>
      <c r="J1" s="2" t="s">
        <v>1</v>
      </c>
    </row>
    <row r="2" spans="1:15" ht="27" customHeight="1">
      <c r="J2" s="2"/>
      <c r="M2" s="40"/>
      <c r="N2" s="40"/>
      <c r="O2" s="40"/>
    </row>
    <row r="3" spans="1:15" ht="32.25" customHeight="1">
      <c r="A3" s="48" t="s">
        <v>24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33" customHeight="1">
      <c r="A4" s="8"/>
      <c r="B4" s="8"/>
      <c r="C4" s="8"/>
      <c r="D4" s="8"/>
      <c r="E4" s="8"/>
      <c r="F4" s="11"/>
      <c r="G4" s="8"/>
      <c r="H4" s="8"/>
      <c r="I4" s="8"/>
      <c r="J4" s="8"/>
      <c r="K4" s="8"/>
      <c r="L4" s="8"/>
      <c r="M4" s="8"/>
      <c r="N4" s="8"/>
      <c r="O4" s="8"/>
    </row>
    <row r="5" spans="1:15" ht="48" customHeight="1">
      <c r="A5" s="56" t="s">
        <v>15</v>
      </c>
      <c r="B5" s="45"/>
      <c r="C5" s="60" t="s">
        <v>18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</row>
    <row r="6" spans="1:15" ht="32.25" customHeight="1">
      <c r="A6" s="56" t="s">
        <v>16</v>
      </c>
      <c r="B6" s="45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5"/>
    </row>
    <row r="7" spans="1:15" ht="39.75" customHeight="1">
      <c r="A7" s="49" t="s">
        <v>2</v>
      </c>
      <c r="B7" s="49" t="s">
        <v>19</v>
      </c>
      <c r="C7" s="51" t="s">
        <v>3</v>
      </c>
      <c r="D7" s="53" t="s">
        <v>0</v>
      </c>
      <c r="E7" s="55" t="s">
        <v>4</v>
      </c>
      <c r="F7" s="55"/>
      <c r="G7" s="55"/>
      <c r="H7" s="55"/>
      <c r="I7" s="46" t="s">
        <v>5</v>
      </c>
      <c r="J7" s="46"/>
      <c r="K7" s="46"/>
      <c r="L7" s="47" t="s">
        <v>6</v>
      </c>
      <c r="M7" s="47"/>
      <c r="N7" s="47"/>
      <c r="O7" s="47"/>
    </row>
    <row r="8" spans="1:15" s="39" customFormat="1" ht="219" customHeight="1">
      <c r="A8" s="50"/>
      <c r="B8" s="50"/>
      <c r="C8" s="52"/>
      <c r="D8" s="54"/>
      <c r="E8" s="35" t="s">
        <v>25</v>
      </c>
      <c r="F8" s="35" t="s">
        <v>26</v>
      </c>
      <c r="G8" s="36" t="s">
        <v>27</v>
      </c>
      <c r="H8" s="35" t="s">
        <v>7</v>
      </c>
      <c r="I8" s="37" t="s">
        <v>20</v>
      </c>
      <c r="J8" s="38" t="s">
        <v>8</v>
      </c>
      <c r="K8" s="38" t="s">
        <v>21</v>
      </c>
      <c r="L8" s="38" t="s">
        <v>22</v>
      </c>
      <c r="M8" s="35" t="s">
        <v>9</v>
      </c>
      <c r="N8" s="35" t="s">
        <v>10</v>
      </c>
      <c r="O8" s="35" t="s">
        <v>11</v>
      </c>
    </row>
    <row r="9" spans="1:15" ht="28.5">
      <c r="A9" s="12">
        <v>1</v>
      </c>
      <c r="B9" s="13" t="s">
        <v>29</v>
      </c>
      <c r="C9" s="14" t="s">
        <v>28</v>
      </c>
      <c r="D9" s="15">
        <v>1</v>
      </c>
      <c r="E9" s="16">
        <v>380</v>
      </c>
      <c r="F9" s="16">
        <v>390</v>
      </c>
      <c r="G9" s="16">
        <v>380</v>
      </c>
      <c r="H9" s="12">
        <v>3</v>
      </c>
      <c r="I9" s="17">
        <f t="shared" ref="I9:I12" si="0">AVERAGE(E9:G9)</f>
        <v>383.33333333333331</v>
      </c>
      <c r="J9" s="18">
        <f t="shared" ref="J9:J12" si="1">STDEV(E9:G9)</f>
        <v>5.7735026918970975</v>
      </c>
      <c r="K9" s="19">
        <f t="shared" ref="K9:K12" si="2">J9/I9</f>
        <v>1.5061311370166343E-2</v>
      </c>
      <c r="L9" s="20">
        <f t="shared" ref="L9:L12" si="3">((D9/H9)*(SUM(E9:G9)))</f>
        <v>383.33333333333331</v>
      </c>
      <c r="M9" s="21">
        <f t="shared" ref="M9:M12" si="4">L9/D9</f>
        <v>383.33333333333331</v>
      </c>
      <c r="N9" s="22">
        <f t="shared" ref="N9:N12" si="5">ROUND(M9,2)</f>
        <v>383.33</v>
      </c>
      <c r="O9" s="23">
        <f t="shared" ref="O9:O12" si="6">N9*D9</f>
        <v>383.33</v>
      </c>
    </row>
    <row r="10" spans="1:15" s="5" customFormat="1" ht="36" customHeight="1">
      <c r="A10" s="12">
        <v>2</v>
      </c>
      <c r="B10" s="13" t="s">
        <v>31</v>
      </c>
      <c r="C10" s="14" t="s">
        <v>28</v>
      </c>
      <c r="D10" s="15">
        <v>1</v>
      </c>
      <c r="E10" s="16">
        <v>820</v>
      </c>
      <c r="F10" s="16">
        <v>870</v>
      </c>
      <c r="G10" s="16">
        <v>850</v>
      </c>
      <c r="H10" s="12">
        <v>3</v>
      </c>
      <c r="I10" s="17">
        <f t="shared" si="0"/>
        <v>846.66666666666663</v>
      </c>
      <c r="J10" s="18">
        <f t="shared" si="1"/>
        <v>25.166114784234292</v>
      </c>
      <c r="K10" s="19">
        <f t="shared" si="2"/>
        <v>2.9723757619174361E-2</v>
      </c>
      <c r="L10" s="20">
        <f t="shared" si="3"/>
        <v>846.66666666666663</v>
      </c>
      <c r="M10" s="21">
        <f t="shared" si="4"/>
        <v>846.66666666666663</v>
      </c>
      <c r="N10" s="22">
        <f t="shared" si="5"/>
        <v>846.67</v>
      </c>
      <c r="O10" s="23">
        <f t="shared" si="6"/>
        <v>846.67</v>
      </c>
    </row>
    <row r="11" spans="1:15" ht="28.5">
      <c r="A11" s="12">
        <v>3</v>
      </c>
      <c r="B11" s="13" t="s">
        <v>30</v>
      </c>
      <c r="C11" s="14" t="s">
        <v>28</v>
      </c>
      <c r="D11" s="15">
        <v>1</v>
      </c>
      <c r="E11" s="16">
        <v>475</v>
      </c>
      <c r="F11" s="16">
        <v>510</v>
      </c>
      <c r="G11" s="16">
        <v>500</v>
      </c>
      <c r="H11" s="12">
        <v>3</v>
      </c>
      <c r="I11" s="17">
        <f t="shared" si="0"/>
        <v>495</v>
      </c>
      <c r="J11" s="18">
        <f t="shared" si="1"/>
        <v>18.027756377319946</v>
      </c>
      <c r="K11" s="19">
        <f t="shared" si="2"/>
        <v>3.6419709853171611E-2</v>
      </c>
      <c r="L11" s="20">
        <f t="shared" si="3"/>
        <v>495</v>
      </c>
      <c r="M11" s="21">
        <f t="shared" si="4"/>
        <v>495</v>
      </c>
      <c r="N11" s="22">
        <f t="shared" si="5"/>
        <v>495</v>
      </c>
      <c r="O11" s="23">
        <f t="shared" si="6"/>
        <v>495</v>
      </c>
    </row>
    <row r="12" spans="1:15" ht="15">
      <c r="A12" s="12">
        <v>4</v>
      </c>
      <c r="B12" s="13" t="s">
        <v>32</v>
      </c>
      <c r="C12" s="14" t="s">
        <v>28</v>
      </c>
      <c r="D12" s="15">
        <v>1</v>
      </c>
      <c r="E12" s="16">
        <v>410</v>
      </c>
      <c r="F12" s="16">
        <v>440</v>
      </c>
      <c r="G12" s="16">
        <v>440</v>
      </c>
      <c r="H12" s="12">
        <v>3</v>
      </c>
      <c r="I12" s="17">
        <f t="shared" si="0"/>
        <v>430</v>
      </c>
      <c r="J12" s="18">
        <f t="shared" si="1"/>
        <v>17.320508075688775</v>
      </c>
      <c r="K12" s="19">
        <f t="shared" si="2"/>
        <v>4.02802513388111E-2</v>
      </c>
      <c r="L12" s="20">
        <f t="shared" si="3"/>
        <v>430</v>
      </c>
      <c r="M12" s="21">
        <f t="shared" si="4"/>
        <v>430</v>
      </c>
      <c r="N12" s="22">
        <f t="shared" si="5"/>
        <v>430</v>
      </c>
      <c r="O12" s="23">
        <f t="shared" si="6"/>
        <v>430</v>
      </c>
    </row>
    <row r="13" spans="1:15" ht="24.75" customHeight="1">
      <c r="A13" s="12">
        <v>5</v>
      </c>
      <c r="B13" s="13" t="s">
        <v>34</v>
      </c>
      <c r="C13" s="14" t="s">
        <v>28</v>
      </c>
      <c r="D13" s="15">
        <v>1</v>
      </c>
      <c r="E13" s="16">
        <v>3200</v>
      </c>
      <c r="F13" s="16">
        <v>3350</v>
      </c>
      <c r="G13" s="16">
        <v>3300</v>
      </c>
      <c r="H13" s="12">
        <v>3</v>
      </c>
      <c r="I13" s="17">
        <f t="shared" ref="I13:I14" si="7">AVERAGE(E13:G13)</f>
        <v>3283.3333333333335</v>
      </c>
      <c r="J13" s="18">
        <f t="shared" ref="J13:J14" si="8">STDEV(E13:G13)</f>
        <v>76.376261582601401</v>
      </c>
      <c r="K13" s="19">
        <f t="shared" ref="K13:K14" si="9">J13/I13</f>
        <v>2.3261805558152712E-2</v>
      </c>
      <c r="L13" s="20">
        <f t="shared" ref="L13:L14" si="10">((D13/H13)*(SUM(E13:G13)))</f>
        <v>3283.333333333333</v>
      </c>
      <c r="M13" s="21">
        <f t="shared" ref="M13:M14" si="11">L13/D13</f>
        <v>3283.333333333333</v>
      </c>
      <c r="N13" s="22">
        <f t="shared" ref="N13:N14" si="12">ROUND(M13,2)</f>
        <v>3283.33</v>
      </c>
      <c r="O13" s="23">
        <f t="shared" ref="O13:O14" si="13">N13*D13</f>
        <v>3283.33</v>
      </c>
    </row>
    <row r="14" spans="1:15" ht="56.25" customHeight="1">
      <c r="A14" s="12">
        <v>6</v>
      </c>
      <c r="B14" s="13" t="s">
        <v>35</v>
      </c>
      <c r="C14" s="14" t="s">
        <v>28</v>
      </c>
      <c r="D14" s="15">
        <v>1</v>
      </c>
      <c r="E14" s="16">
        <v>2280</v>
      </c>
      <c r="F14" s="16">
        <v>2200</v>
      </c>
      <c r="G14" s="16">
        <v>2180</v>
      </c>
      <c r="H14" s="12">
        <v>3</v>
      </c>
      <c r="I14" s="17">
        <f t="shared" si="7"/>
        <v>2220</v>
      </c>
      <c r="J14" s="18">
        <f t="shared" si="8"/>
        <v>52.915026221291811</v>
      </c>
      <c r="K14" s="19">
        <f t="shared" si="9"/>
        <v>2.3835597396978294E-2</v>
      </c>
      <c r="L14" s="20">
        <f t="shared" si="10"/>
        <v>2220</v>
      </c>
      <c r="M14" s="21">
        <f t="shared" si="11"/>
        <v>2220</v>
      </c>
      <c r="N14" s="22">
        <f t="shared" si="12"/>
        <v>2220</v>
      </c>
      <c r="O14" s="23">
        <f t="shared" si="13"/>
        <v>2220</v>
      </c>
    </row>
    <row r="15" spans="1:15" ht="28.5">
      <c r="A15" s="12">
        <v>7</v>
      </c>
      <c r="B15" s="13" t="s">
        <v>36</v>
      </c>
      <c r="C15" s="14" t="s">
        <v>28</v>
      </c>
      <c r="D15" s="15">
        <v>1</v>
      </c>
      <c r="E15" s="16">
        <v>2100</v>
      </c>
      <c r="F15" s="16">
        <v>2250</v>
      </c>
      <c r="G15" s="16">
        <v>2200</v>
      </c>
      <c r="H15" s="12">
        <v>3</v>
      </c>
      <c r="I15" s="17">
        <f t="shared" ref="I15:I16" si="14">AVERAGE(E15:G15)</f>
        <v>2183.3333333333335</v>
      </c>
      <c r="J15" s="18">
        <f t="shared" ref="J15:J16" si="15">STDEV(E15:G15)</f>
        <v>76.376261582595305</v>
      </c>
      <c r="K15" s="19">
        <f t="shared" ref="K15:K16" si="16">J15/I15</f>
        <v>3.4981493854623805E-2</v>
      </c>
      <c r="L15" s="20">
        <f t="shared" ref="L15:L16" si="17">((D15/H15)*(SUM(E15:G15)))</f>
        <v>2183.333333333333</v>
      </c>
      <c r="M15" s="21">
        <f t="shared" ref="M15:M16" si="18">L15/D15</f>
        <v>2183.333333333333</v>
      </c>
      <c r="N15" s="22">
        <f t="shared" ref="N15:N16" si="19">ROUND(M15,2)</f>
        <v>2183.33</v>
      </c>
      <c r="O15" s="23">
        <f t="shared" ref="O15:O16" si="20">N15*D15</f>
        <v>2183.33</v>
      </c>
    </row>
    <row r="16" spans="1:15" ht="28.5">
      <c r="A16" s="12">
        <v>8</v>
      </c>
      <c r="B16" s="13" t="s">
        <v>37</v>
      </c>
      <c r="C16" s="14" t="s">
        <v>28</v>
      </c>
      <c r="D16" s="15">
        <v>1</v>
      </c>
      <c r="E16" s="16">
        <v>230</v>
      </c>
      <c r="F16" s="16">
        <v>230</v>
      </c>
      <c r="G16" s="16">
        <v>230</v>
      </c>
      <c r="H16" s="12">
        <v>3</v>
      </c>
      <c r="I16" s="17">
        <f t="shared" si="14"/>
        <v>230</v>
      </c>
      <c r="J16" s="18">
        <f t="shared" si="15"/>
        <v>0</v>
      </c>
      <c r="K16" s="19">
        <f t="shared" si="16"/>
        <v>0</v>
      </c>
      <c r="L16" s="20">
        <f t="shared" si="17"/>
        <v>230</v>
      </c>
      <c r="M16" s="21">
        <f t="shared" si="18"/>
        <v>230</v>
      </c>
      <c r="N16" s="22">
        <f t="shared" si="19"/>
        <v>230</v>
      </c>
      <c r="O16" s="23">
        <f t="shared" si="20"/>
        <v>230</v>
      </c>
    </row>
    <row r="17" spans="1:15" ht="28.5">
      <c r="A17" s="12">
        <v>9</v>
      </c>
      <c r="B17" s="13" t="s">
        <v>33</v>
      </c>
      <c r="C17" s="14" t="s">
        <v>28</v>
      </c>
      <c r="D17" s="15">
        <v>2</v>
      </c>
      <c r="E17" s="16">
        <v>2080</v>
      </c>
      <c r="F17" s="16">
        <v>2380</v>
      </c>
      <c r="G17" s="16">
        <v>2100</v>
      </c>
      <c r="H17" s="12">
        <v>3</v>
      </c>
      <c r="I17" s="17">
        <f t="shared" ref="I17" si="21">AVERAGE(E17:G17)</f>
        <v>2186.6666666666665</v>
      </c>
      <c r="J17" s="18">
        <f t="shared" ref="J17" si="22">STDEV(E17:G17)</f>
        <v>167.72994167212073</v>
      </c>
      <c r="K17" s="19">
        <f t="shared" ref="K17" si="23">J17/I17</f>
        <v>7.6705766008591802E-2</v>
      </c>
      <c r="L17" s="20">
        <f t="shared" ref="L17" si="24">((D17/H17)*(SUM(E17:G17)))</f>
        <v>4373.333333333333</v>
      </c>
      <c r="M17" s="21">
        <f t="shared" ref="M17" si="25">L17/D17</f>
        <v>2186.6666666666665</v>
      </c>
      <c r="N17" s="22">
        <f t="shared" ref="N17" si="26">ROUND(M17,2)</f>
        <v>2186.67</v>
      </c>
      <c r="O17" s="23">
        <f t="shared" ref="O17" si="27">N17*D17</f>
        <v>4373.34</v>
      </c>
    </row>
    <row r="18" spans="1:15" ht="15">
      <c r="A18" s="24"/>
      <c r="B18" s="25"/>
      <c r="C18" s="26"/>
      <c r="D18" s="26"/>
      <c r="E18" s="27"/>
      <c r="F18" s="27"/>
      <c r="G18" s="27"/>
      <c r="H18" s="28"/>
      <c r="I18" s="29"/>
      <c r="J18" s="30"/>
      <c r="K18" s="31"/>
      <c r="L18" s="32"/>
      <c r="M18" s="33"/>
      <c r="N18" s="32" t="s">
        <v>12</v>
      </c>
      <c r="O18" s="34">
        <f>SUM(O9:O17)</f>
        <v>14445</v>
      </c>
    </row>
    <row r="19" spans="1:15" ht="15.75">
      <c r="A19" s="41" t="s">
        <v>13</v>
      </c>
      <c r="B19" s="41"/>
      <c r="C19" s="41"/>
      <c r="D19" s="41"/>
      <c r="E19" s="41"/>
      <c r="F19" s="41"/>
      <c r="G19" s="41"/>
      <c r="H19" s="41"/>
      <c r="I19" s="3">
        <f>O18</f>
        <v>14445</v>
      </c>
      <c r="J19" s="4" t="s">
        <v>14</v>
      </c>
      <c r="K19" s="4"/>
      <c r="L19" s="4"/>
      <c r="M19" s="4"/>
      <c r="N19" s="4"/>
      <c r="O19" s="3"/>
    </row>
    <row r="20" spans="1:15" ht="20.25" customHeight="1">
      <c r="A20" s="42" t="s">
        <v>17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  <row r="21" spans="1:15" ht="96" customHeight="1">
      <c r="A21" s="42" t="s">
        <v>23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</row>
    <row r="22" spans="1:15" ht="15.75">
      <c r="A22" s="43"/>
      <c r="B22" s="43"/>
      <c r="C22" s="58"/>
      <c r="D22" s="58"/>
      <c r="E22" s="58"/>
      <c r="F22" s="58"/>
      <c r="G22" s="58"/>
      <c r="H22" s="58"/>
      <c r="I22" s="58"/>
      <c r="J22" s="10"/>
      <c r="K22" s="10"/>
      <c r="L22" s="10"/>
      <c r="M22" s="10"/>
      <c r="N22" s="10"/>
      <c r="O22" s="10"/>
    </row>
    <row r="23" spans="1:15" ht="15.7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"/>
    </row>
    <row r="24" spans="1:15" ht="15.75">
      <c r="A24" s="63"/>
      <c r="B24" s="63"/>
      <c r="C24" s="2"/>
      <c r="D24" s="6"/>
      <c r="E24" s="6"/>
      <c r="F24" s="6"/>
      <c r="G24" s="6"/>
      <c r="H24" s="6"/>
      <c r="J24" s="63"/>
      <c r="K24" s="63"/>
      <c r="L24" s="9"/>
    </row>
    <row r="25" spans="1:15" ht="15.75">
      <c r="A25" s="57"/>
      <c r="B25" s="57"/>
      <c r="C25" s="57"/>
      <c r="D25" s="57"/>
      <c r="E25" s="57"/>
      <c r="F25" s="57"/>
      <c r="G25" s="57"/>
      <c r="H25" s="7"/>
      <c r="I25" s="5"/>
      <c r="J25" s="5"/>
      <c r="K25" s="5"/>
      <c r="L25" s="5"/>
      <c r="M25" s="5"/>
      <c r="N25" s="5"/>
      <c r="O25" s="5"/>
    </row>
  </sheetData>
  <mergeCells count="22">
    <mergeCell ref="A25:G25"/>
    <mergeCell ref="C22:I22"/>
    <mergeCell ref="A23:N23"/>
    <mergeCell ref="A6:B6"/>
    <mergeCell ref="C5:O5"/>
    <mergeCell ref="A24:B24"/>
    <mergeCell ref="J24:K24"/>
    <mergeCell ref="M2:O2"/>
    <mergeCell ref="A19:H19"/>
    <mergeCell ref="A20:O20"/>
    <mergeCell ref="A21:O21"/>
    <mergeCell ref="A22:B22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2026-09-01T06:45:57Z</dcterms:modified>
</cp:coreProperties>
</file>