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showInkAnnotation="0" defaultThemeVersion="124226"/>
  <bookViews>
    <workbookView xWindow="-105" yWindow="-105" windowWidth="23250" windowHeight="12450" activeTab="1"/>
  </bookViews>
  <sheets>
    <sheet name="ОБОСНОВАНИЕ" sheetId="3" r:id="rId1"/>
    <sheet name="ОБОСНОВАНИЕ (2)" sheetId="10" r:id="rId2"/>
    <sheet name="Лист1" sheetId="9" r:id="rId3"/>
  </sheets>
  <definedNames>
    <definedName name="_xlnm._FilterDatabase" localSheetId="0" hidden="1">ОБОСНОВАНИЕ!$B$7:$N$7</definedName>
    <definedName name="_xlnm._FilterDatabase" localSheetId="1" hidden="1">'ОБОСНОВАНИЕ (2)'!$B$7:$M$7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8" i="10"/>
  <c r="K8"/>
  <c r="J8"/>
  <c r="M10" i="3"/>
  <c r="N10" s="1"/>
  <c r="L10"/>
  <c r="K10"/>
  <c r="J10"/>
  <c r="M9"/>
  <c r="N9" s="1"/>
  <c r="L9"/>
  <c r="K9"/>
  <c r="J9"/>
  <c r="L8"/>
  <c r="M8" l="1"/>
  <c r="N8" s="1"/>
  <c r="K8"/>
  <c r="J8"/>
</calcChain>
</file>

<file path=xl/sharedStrings.xml><?xml version="1.0" encoding="utf-8"?>
<sst xmlns="http://schemas.openxmlformats.org/spreadsheetml/2006/main" count="41" uniqueCount="27">
  <si>
    <t>Средняя арифметическая цена за единицу товара, руб.  &lt;ц&gt;</t>
  </si>
  <si>
    <t>Расчет НМЦД по формуле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</si>
  <si>
    <t xml:space="preserve">Коэффициент вариации цен V (%) </t>
  </si>
  <si>
    <t>Итого (руб.)</t>
  </si>
  <si>
    <t>ИТОГО</t>
  </si>
  <si>
    <t>Ед. изм.</t>
  </si>
  <si>
    <t>№ п/п</t>
  </si>
  <si>
    <t>Кол-во</t>
  </si>
  <si>
    <t xml:space="preserve">Минимальная цена за ед.изм.  (руб.)*  </t>
  </si>
  <si>
    <r>
      <t xml:space="preserve">Цены поставщиков (исполнителей, подрядчиков) </t>
    </r>
    <r>
      <rPr>
        <b/>
        <sz val="11"/>
        <rFont val="Times New Roman"/>
        <family val="1"/>
        <charset val="204"/>
      </rPr>
      <t>за единицу товара (работы, услуги)</t>
    </r>
    <r>
      <rPr>
        <sz val="11"/>
        <rFont val="Times New Roman"/>
        <family val="1"/>
        <charset val="204"/>
      </rPr>
      <t>, рублей</t>
    </r>
  </si>
  <si>
    <t>Наименование услуг</t>
  </si>
  <si>
    <t xml:space="preserve">Исполнитель </t>
  </si>
  <si>
    <t>шт</t>
  </si>
  <si>
    <t>Обоснование начальной (максимальной) цены контракта</t>
  </si>
  <si>
    <r>
      <t>Источник информации 1  № вх. 08-07-15/</t>
    </r>
    <r>
      <rPr>
        <i/>
        <sz val="11"/>
        <color rgb="FFFF0000"/>
        <rFont val="Times New Roman"/>
        <family val="1"/>
        <charset val="204"/>
      </rPr>
      <t xml:space="preserve">123 </t>
    </r>
  </si>
  <si>
    <r>
      <t>Источник информации 2  №вх 08-07-15/</t>
    </r>
    <r>
      <rPr>
        <i/>
        <sz val="11"/>
        <color rgb="FFFF0000"/>
        <rFont val="Times New Roman"/>
        <family val="1"/>
        <charset val="204"/>
      </rPr>
      <t>124</t>
    </r>
  </si>
  <si>
    <r>
      <t>Источник информации 3  №вх 08-07-15/</t>
    </r>
    <r>
      <rPr>
        <i/>
        <sz val="11"/>
        <color rgb="FFFF0000"/>
        <rFont val="Times New Roman"/>
        <family val="1"/>
        <charset val="204"/>
      </rPr>
      <t>125</t>
    </r>
    <r>
      <rPr>
        <i/>
        <sz val="11"/>
        <rFont val="Times New Roman"/>
        <family val="1"/>
        <charset val="204"/>
      </rPr>
      <t xml:space="preserve"> </t>
    </r>
  </si>
  <si>
    <t xml:space="preserve">Предмет закупки: </t>
  </si>
  <si>
    <t>Однородность совокупности значений цен, используемых в расчете НМЦК</t>
  </si>
  <si>
    <t>НМЦК, определяемая  методом сопоставимых рыночных цен (анализ рынка)</t>
  </si>
  <si>
    <t xml:space="preserve">Исполнитель  Усова Н.Г. </t>
  </si>
  <si>
    <t>Итого (руб.)    мин цена</t>
  </si>
  <si>
    <t>Предмет закупки: промывка системы отопления, опрессовка, дезинфекция</t>
  </si>
  <si>
    <t xml:space="preserve">Гидропневматическая промывка, опрессовка, дезинфекция трубовпроводов системы отопления административного здания, расположенного по адресу:
г. Екатеринбург, ул. Софьи Ковалевской, д. 20
Метрологические услуги по поверке приборов, входящих в состав Узла коммерческого учета тепловой энергии и ГВС административного здания, расположенного по адресу:
г. Екатеринбург, ул. Софьи Ковалевской, д. 20
</t>
  </si>
  <si>
    <r>
      <t>Источник информации 1  № вх. б/н от 07.08.2026</t>
    </r>
    <r>
      <rPr>
        <i/>
        <sz val="11"/>
        <color rgb="FFFF0000"/>
        <rFont val="Times New Roman"/>
        <family val="1"/>
        <charset val="204"/>
      </rPr>
      <t xml:space="preserve"> </t>
    </r>
  </si>
  <si>
    <t>Источник информации 2  № вх б/г от 10.08.2026</t>
  </si>
  <si>
    <r>
      <t>Источник информации 3  № вх. б/н от 11.08.2026</t>
    </r>
    <r>
      <rPr>
        <i/>
        <sz val="11"/>
        <color rgb="FFFF0000"/>
        <rFont val="Times New Roman"/>
        <family val="1"/>
        <charset val="204"/>
      </rPr>
      <t xml:space="preserve"> </t>
    </r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</si>
</sst>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_-* #,##0.00_р_._-;\-* #,##0.00_р_._-;_-* &quot;-&quot;??_р_._-;_-@_-"/>
  </numFmts>
  <fonts count="26">
    <font>
      <sz val="1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color theme="1"/>
      <name val="Times New Roman"/>
      <family val="2"/>
      <charset val="204"/>
    </font>
    <font>
      <sz val="10"/>
      <name val="Liberation Serif"/>
      <family val="1"/>
      <charset val="204"/>
    </font>
    <font>
      <sz val="12"/>
      <name val="Liberation Serif"/>
      <family val="1"/>
      <charset val="204"/>
    </font>
    <font>
      <b/>
      <sz val="12"/>
      <name val="Liberation Serif"/>
      <family val="1"/>
      <charset val="204"/>
    </font>
    <font>
      <sz val="10"/>
      <color indexed="8"/>
      <name val="Liberation Serif"/>
      <family val="1"/>
      <charset val="204"/>
    </font>
    <font>
      <sz val="10"/>
      <color rgb="FFFF0000"/>
      <name val="Liberation Serif"/>
      <family val="1"/>
      <charset val="204"/>
    </font>
    <font>
      <sz val="8"/>
      <color indexed="8"/>
      <name val="Liberation Serif"/>
      <family val="1"/>
      <charset val="204"/>
    </font>
    <font>
      <sz val="8"/>
      <color theme="1"/>
      <name val="Liberation Serif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1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5" fillId="0" borderId="0"/>
    <xf numFmtId="164" fontId="4" fillId="0" borderId="0" applyFont="0" applyFill="0" applyBorder="0" applyAlignment="0" applyProtection="0"/>
    <xf numFmtId="0" fontId="1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17" fillId="0" borderId="0" applyNumberFormat="0" applyFill="0" applyBorder="0" applyAlignment="0" applyProtection="0">
      <alignment vertical="top"/>
      <protection locked="0"/>
    </xf>
  </cellStyleXfs>
  <cellXfs count="62">
    <xf numFmtId="0" fontId="0" fillId="0" borderId="0" xfId="0"/>
    <xf numFmtId="0" fontId="6" fillId="0" borderId="0" xfId="0" applyFont="1"/>
    <xf numFmtId="0" fontId="6" fillId="0" borderId="0" xfId="0" applyFont="1" applyAlignment="1">
      <alignment vertical="top"/>
    </xf>
    <xf numFmtId="0" fontId="9" fillId="0" borderId="0" xfId="0" applyFont="1"/>
    <xf numFmtId="4" fontId="9" fillId="0" borderId="0" xfId="0" applyNumberFormat="1" applyFont="1"/>
    <xf numFmtId="14" fontId="10" fillId="0" borderId="0" xfId="0" applyNumberFormat="1" applyFont="1"/>
    <xf numFmtId="0" fontId="13" fillId="0" borderId="0" xfId="0" applyFont="1"/>
    <xf numFmtId="0" fontId="6" fillId="2" borderId="2" xfId="0" applyFont="1" applyFill="1" applyBorder="1" applyAlignment="1">
      <alignment vertical="top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6" fillId="2" borderId="3" xfId="0" applyFont="1" applyFill="1" applyBorder="1" applyAlignment="1">
      <alignment vertical="top"/>
    </xf>
    <xf numFmtId="0" fontId="1" fillId="0" borderId="0" xfId="9"/>
    <xf numFmtId="0" fontId="16" fillId="0" borderId="0" xfId="9" applyFont="1"/>
    <xf numFmtId="0" fontId="16" fillId="0" borderId="0" xfId="9" applyFont="1" applyAlignment="1">
      <alignment horizontal="center" vertical="top"/>
    </xf>
    <xf numFmtId="4" fontId="16" fillId="0" borderId="0" xfId="9" applyNumberFormat="1" applyFont="1"/>
    <xf numFmtId="14" fontId="16" fillId="0" borderId="0" xfId="9" applyNumberFormat="1" applyFont="1"/>
    <xf numFmtId="0" fontId="15" fillId="0" borderId="0" xfId="9" applyFont="1" applyAlignment="1">
      <alignment horizontal="center" vertical="top" wrapText="1"/>
    </xf>
    <xf numFmtId="0" fontId="16" fillId="0" borderId="0" xfId="9" applyFont="1" applyAlignment="1">
      <alignment horizontal="left" vertical="top" wrapText="1"/>
    </xf>
    <xf numFmtId="0" fontId="16" fillId="0" borderId="0" xfId="9" applyFont="1" applyAlignment="1">
      <alignment horizontal="center" vertical="center" wrapText="1"/>
    </xf>
    <xf numFmtId="0" fontId="1" fillId="0" borderId="0" xfId="9" applyAlignment="1">
      <alignment vertical="center" wrapText="1"/>
    </xf>
    <xf numFmtId="4" fontId="9" fillId="0" borderId="0" xfId="0" applyNumberFormat="1" applyFont="1" applyAlignment="1">
      <alignment horizontal="center" vertical="center" wrapText="1"/>
    </xf>
    <xf numFmtId="4" fontId="6" fillId="0" borderId="0" xfId="0" applyNumberFormat="1" applyFont="1"/>
    <xf numFmtId="0" fontId="23" fillId="0" borderId="1" xfId="0" applyFont="1" applyBorder="1" applyAlignment="1">
      <alignment horizontal="center" vertical="top" wrapText="1"/>
    </xf>
    <xf numFmtId="0" fontId="22" fillId="0" borderId="1" xfId="0" applyFont="1" applyBorder="1" applyAlignment="1">
      <alignment horizontal="center" vertical="top" wrapText="1"/>
    </xf>
    <xf numFmtId="4" fontId="22" fillId="0" borderId="1" xfId="0" applyNumberFormat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/>
    </xf>
    <xf numFmtId="0" fontId="21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4" fontId="22" fillId="2" borderId="1" xfId="0" applyNumberFormat="1" applyFont="1" applyFill="1" applyBorder="1" applyAlignment="1">
      <alignment horizontal="center" vertical="center" wrapText="1"/>
    </xf>
    <xf numFmtId="10" fontId="22" fillId="2" borderId="1" xfId="0" applyNumberFormat="1" applyFont="1" applyFill="1" applyBorder="1" applyAlignment="1">
      <alignment horizontal="center" vertical="center" wrapText="1"/>
    </xf>
    <xf numFmtId="4" fontId="24" fillId="2" borderId="1" xfId="0" applyNumberFormat="1" applyFont="1" applyFill="1" applyBorder="1" applyAlignment="1">
      <alignment horizontal="center" vertical="center" wrapText="1"/>
    </xf>
    <xf numFmtId="164" fontId="22" fillId="0" borderId="1" xfId="2" applyFont="1" applyFill="1" applyBorder="1" applyAlignment="1">
      <alignment horizontal="center" vertical="center"/>
    </xf>
    <xf numFmtId="164" fontId="19" fillId="0" borderId="1" xfId="2" applyFont="1" applyBorder="1"/>
    <xf numFmtId="2" fontId="19" fillId="0" borderId="1" xfId="0" applyNumberFormat="1" applyFont="1" applyBorder="1" applyAlignment="1">
      <alignment horizontal="center" vertical="center"/>
    </xf>
    <xf numFmtId="43" fontId="6" fillId="0" borderId="0" xfId="0" applyNumberFormat="1" applyFont="1"/>
    <xf numFmtId="0" fontId="6" fillId="0" borderId="0" xfId="0" applyFont="1" applyAlignment="1">
      <alignment horizontal="center" vertical="center" wrapText="1"/>
    </xf>
    <xf numFmtId="4" fontId="9" fillId="0" borderId="0" xfId="0" applyNumberFormat="1" applyFont="1" applyAlignment="1">
      <alignment horizontal="center" vertical="center" wrapText="1"/>
    </xf>
    <xf numFmtId="0" fontId="16" fillId="0" borderId="0" xfId="9" applyFont="1" applyAlignment="1">
      <alignment horizontal="left" vertical="top" wrapText="1"/>
    </xf>
    <xf numFmtId="0" fontId="19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left" wrapText="1"/>
    </xf>
    <xf numFmtId="0" fontId="19" fillId="0" borderId="1" xfId="0" applyFont="1" applyBorder="1" applyAlignment="1">
      <alignment horizontal="center" vertical="top" wrapText="1"/>
    </xf>
    <xf numFmtId="4" fontId="21" fillId="0" borderId="1" xfId="0" applyNumberFormat="1" applyFont="1" applyBorder="1" applyAlignment="1">
      <alignment horizontal="center" vertical="center" wrapText="1"/>
    </xf>
    <xf numFmtId="4" fontId="22" fillId="0" borderId="1" xfId="0" applyNumberFormat="1" applyFont="1" applyBorder="1" applyAlignment="1">
      <alignment vertical="center"/>
    </xf>
    <xf numFmtId="0" fontId="18" fillId="0" borderId="4" xfId="0" applyFont="1" applyBorder="1" applyAlignment="1">
      <alignment horizontal="left" wrapText="1"/>
    </xf>
    <xf numFmtId="0" fontId="19" fillId="0" borderId="1" xfId="0" applyFont="1" applyBorder="1" applyAlignment="1">
      <alignment horizontal="center" vertical="top"/>
    </xf>
    <xf numFmtId="0" fontId="8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4" fontId="9" fillId="0" borderId="0" xfId="0" applyNumberFormat="1" applyFont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6" fillId="2" borderId="2" xfId="0" applyFont="1" applyFill="1" applyBorder="1" applyAlignment="1">
      <alignment vertical="top" wrapText="1"/>
    </xf>
    <xf numFmtId="0" fontId="6" fillId="2" borderId="0" xfId="0" applyFont="1" applyFill="1" applyAlignment="1">
      <alignment vertical="top" wrapText="1"/>
    </xf>
    <xf numFmtId="0" fontId="19" fillId="0" borderId="1" xfId="0" applyFont="1" applyBorder="1" applyAlignment="1">
      <alignment horizontal="right"/>
    </xf>
    <xf numFmtId="0" fontId="19" fillId="0" borderId="1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left" vertical="center" wrapText="1"/>
    </xf>
    <xf numFmtId="0" fontId="19" fillId="0" borderId="6" xfId="0" applyFont="1" applyBorder="1" applyAlignment="1">
      <alignment horizontal="left" vertical="center" wrapText="1"/>
    </xf>
    <xf numFmtId="0" fontId="19" fillId="0" borderId="7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7" fillId="0" borderId="6" xfId="0" applyFont="1" applyBorder="1" applyAlignment="1">
      <alignment horizontal="center"/>
    </xf>
    <xf numFmtId="164" fontId="19" fillId="0" borderId="1" xfId="2" applyFont="1" applyBorder="1" applyAlignment="1">
      <alignment horizontal="center" vertical="center"/>
    </xf>
  </cellXfs>
  <cellStyles count="11">
    <cellStyle name="Гиперссылка 2" xfId="10"/>
    <cellStyle name="Обычный" xfId="0" builtinId="0"/>
    <cellStyle name="Обычный 2" xfId="1"/>
    <cellStyle name="Обычный 3" xfId="5"/>
    <cellStyle name="Обычный 3 2" xfId="6"/>
    <cellStyle name="Обычный 4" xfId="3"/>
    <cellStyle name="Обычный 5" xfId="4"/>
    <cellStyle name="Обычный 5 2" xfId="8"/>
    <cellStyle name="Обычный 6" xfId="7"/>
    <cellStyle name="Обычный 7" xfId="9"/>
    <cellStyle name="Финансовый" xfId="2" builtinId="3"/>
  </cellStyles>
  <dxfs count="4">
    <dxf>
      <fill>
        <patternFill>
          <bgColor indexed="1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1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57150</xdr:colOff>
      <xdr:row>5</xdr:row>
      <xdr:rowOff>771525</xdr:rowOff>
    </xdr:from>
    <xdr:to>
      <xdr:col>10</xdr:col>
      <xdr:colOff>0</xdr:colOff>
      <xdr:row>5</xdr:row>
      <xdr:rowOff>1095375</xdr:rowOff>
    </xdr:to>
    <xdr:pic>
      <xdr:nvPicPr>
        <xdr:cNvPr id="1378" name="Picture 1">
          <a:extLst>
            <a:ext uri="{FF2B5EF4-FFF2-40B4-BE49-F238E27FC236}">
              <a16:creationId xmlns="" xmlns:a16="http://schemas.microsoft.com/office/drawing/2014/main" id="{00000000-0008-0000-0000-00006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89233" y="1935692"/>
          <a:ext cx="7048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247650</xdr:colOff>
      <xdr:row>4</xdr:row>
      <xdr:rowOff>495300</xdr:rowOff>
    </xdr:from>
    <xdr:to>
      <xdr:col>12</xdr:col>
      <xdr:colOff>0</xdr:colOff>
      <xdr:row>4</xdr:row>
      <xdr:rowOff>495300</xdr:rowOff>
    </xdr:to>
    <xdr:pic>
      <xdr:nvPicPr>
        <xdr:cNvPr id="1380" name="Picture 5">
          <a:extLst>
            <a:ext uri="{FF2B5EF4-FFF2-40B4-BE49-F238E27FC236}">
              <a16:creationId xmlns="" xmlns:a16="http://schemas.microsoft.com/office/drawing/2014/main" id="{00000000-0008-0000-0000-00006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714317" y="1162050"/>
          <a:ext cx="54821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438150</xdr:colOff>
      <xdr:row>4</xdr:row>
      <xdr:rowOff>495300</xdr:rowOff>
    </xdr:from>
    <xdr:to>
      <xdr:col>11</xdr:col>
      <xdr:colOff>590550</xdr:colOff>
      <xdr:row>4</xdr:row>
      <xdr:rowOff>495300</xdr:rowOff>
    </xdr:to>
    <xdr:pic>
      <xdr:nvPicPr>
        <xdr:cNvPr id="1381" name="Picture 6">
          <a:extLst>
            <a:ext uri="{FF2B5EF4-FFF2-40B4-BE49-F238E27FC236}">
              <a16:creationId xmlns="" xmlns:a16="http://schemas.microsoft.com/office/drawing/2014/main" id="{00000000-0008-0000-0000-00006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904817" y="1162050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11</xdr:col>
      <xdr:colOff>104775</xdr:colOff>
      <xdr:row>5</xdr:row>
      <xdr:rowOff>1828800</xdr:rowOff>
    </xdr:from>
    <xdr:ext cx="1266825" cy="457200"/>
    <xdr:sp macro="" textlink="">
      <xdr:nvSpPr>
        <xdr:cNvPr id="8" name="TextBox 7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8571442" y="2992967"/>
          <a:ext cx="1266825" cy="457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/>
        </a:p>
      </xdr:txBody>
    </xdr:sp>
    <xdr:clientData/>
  </xdr:oneCellAnchor>
  <xdr:twoCellAnchor>
    <xdr:from>
      <xdr:col>11</xdr:col>
      <xdr:colOff>74084</xdr:colOff>
      <xdr:row>5</xdr:row>
      <xdr:rowOff>1882775</xdr:rowOff>
    </xdr:from>
    <xdr:to>
      <xdr:col>11</xdr:col>
      <xdr:colOff>1248833</xdr:colOff>
      <xdr:row>5</xdr:row>
      <xdr:rowOff>2168525</xdr:rowOff>
    </xdr:to>
    <xdr:pic>
      <xdr:nvPicPr>
        <xdr:cNvPr id="1383" name="Picture 5">
          <a:extLst>
            <a:ext uri="{FF2B5EF4-FFF2-40B4-BE49-F238E27FC236}">
              <a16:creationId xmlns="" xmlns:a16="http://schemas.microsoft.com/office/drawing/2014/main" id="{00000000-0008-0000-0000-00006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085917" y="3046942"/>
          <a:ext cx="1174749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11</xdr:col>
      <xdr:colOff>247650</xdr:colOff>
      <xdr:row>5</xdr:row>
      <xdr:rowOff>2009775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8714317" y="317394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twoCellAnchor>
    <xdr:from>
      <xdr:col>11</xdr:col>
      <xdr:colOff>152400</xdr:colOff>
      <xdr:row>5</xdr:row>
      <xdr:rowOff>1719791</xdr:rowOff>
    </xdr:from>
    <xdr:to>
      <xdr:col>11</xdr:col>
      <xdr:colOff>304800</xdr:colOff>
      <xdr:row>5</xdr:row>
      <xdr:rowOff>1957916</xdr:rowOff>
    </xdr:to>
    <xdr:pic>
      <xdr:nvPicPr>
        <xdr:cNvPr id="1385" name="Picture 6">
          <a:extLst>
            <a:ext uri="{FF2B5EF4-FFF2-40B4-BE49-F238E27FC236}">
              <a16:creationId xmlns="" xmlns:a16="http://schemas.microsoft.com/office/drawing/2014/main" id="{00000000-0008-0000-0000-00006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619067" y="2883958"/>
          <a:ext cx="1524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57150</xdr:colOff>
      <xdr:row>5</xdr:row>
      <xdr:rowOff>771525</xdr:rowOff>
    </xdr:from>
    <xdr:to>
      <xdr:col>10</xdr:col>
      <xdr:colOff>0</xdr:colOff>
      <xdr:row>5</xdr:row>
      <xdr:rowOff>1095375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000-00006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572250" y="2266950"/>
          <a:ext cx="9144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247650</xdr:colOff>
      <xdr:row>4</xdr:row>
      <xdr:rowOff>495300</xdr:rowOff>
    </xdr:from>
    <xdr:to>
      <xdr:col>12</xdr:col>
      <xdr:colOff>0</xdr:colOff>
      <xdr:row>4</xdr:row>
      <xdr:rowOff>495300</xdr:rowOff>
    </xdr:to>
    <xdr:pic>
      <xdr:nvPicPr>
        <xdr:cNvPr id="3" name="Picture 5">
          <a:extLst>
            <a:ext uri="{FF2B5EF4-FFF2-40B4-BE49-F238E27FC236}">
              <a16:creationId xmlns="" xmlns:a16="http://schemas.microsoft.com/office/drawing/2014/main" id="{00000000-0008-0000-0000-00006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524875" y="1333500"/>
          <a:ext cx="1066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438150</xdr:colOff>
      <xdr:row>4</xdr:row>
      <xdr:rowOff>495300</xdr:rowOff>
    </xdr:from>
    <xdr:to>
      <xdr:col>11</xdr:col>
      <xdr:colOff>590550</xdr:colOff>
      <xdr:row>4</xdr:row>
      <xdr:rowOff>495300</xdr:rowOff>
    </xdr:to>
    <xdr:pic>
      <xdr:nvPicPr>
        <xdr:cNvPr id="4" name="Picture 6">
          <a:extLst>
            <a:ext uri="{FF2B5EF4-FFF2-40B4-BE49-F238E27FC236}">
              <a16:creationId xmlns="" xmlns:a16="http://schemas.microsoft.com/office/drawing/2014/main" id="{00000000-0008-0000-0000-00006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715375" y="1333500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11</xdr:col>
      <xdr:colOff>104775</xdr:colOff>
      <xdr:row>5</xdr:row>
      <xdr:rowOff>1828800</xdr:rowOff>
    </xdr:from>
    <xdr:ext cx="1266825" cy="457200"/>
    <xdr:sp macro="" textlink="">
      <xdr:nvSpPr>
        <xdr:cNvPr id="5" name="TextBox 4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8382000" y="3324225"/>
          <a:ext cx="1266825" cy="457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/>
        </a:p>
      </xdr:txBody>
    </xdr:sp>
    <xdr:clientData/>
  </xdr:oneCellAnchor>
  <xdr:twoCellAnchor>
    <xdr:from>
      <xdr:col>11</xdr:col>
      <xdr:colOff>74084</xdr:colOff>
      <xdr:row>5</xdr:row>
      <xdr:rowOff>1882775</xdr:rowOff>
    </xdr:from>
    <xdr:to>
      <xdr:col>11</xdr:col>
      <xdr:colOff>1248833</xdr:colOff>
      <xdr:row>5</xdr:row>
      <xdr:rowOff>2168525</xdr:rowOff>
    </xdr:to>
    <xdr:pic>
      <xdr:nvPicPr>
        <xdr:cNvPr id="6" name="Picture 5">
          <a:extLst>
            <a:ext uri="{FF2B5EF4-FFF2-40B4-BE49-F238E27FC236}">
              <a16:creationId xmlns="" xmlns:a16="http://schemas.microsoft.com/office/drawing/2014/main" id="{00000000-0008-0000-0000-00006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351309" y="3378200"/>
          <a:ext cx="1174749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11</xdr:col>
      <xdr:colOff>247650</xdr:colOff>
      <xdr:row>5</xdr:row>
      <xdr:rowOff>2009775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8524875" y="3505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twoCellAnchor>
    <xdr:from>
      <xdr:col>11</xdr:col>
      <xdr:colOff>152400</xdr:colOff>
      <xdr:row>5</xdr:row>
      <xdr:rowOff>1719791</xdr:rowOff>
    </xdr:from>
    <xdr:to>
      <xdr:col>11</xdr:col>
      <xdr:colOff>304800</xdr:colOff>
      <xdr:row>5</xdr:row>
      <xdr:rowOff>1957916</xdr:rowOff>
    </xdr:to>
    <xdr:pic>
      <xdr:nvPicPr>
        <xdr:cNvPr id="8" name="Picture 6">
          <a:extLst>
            <a:ext uri="{FF2B5EF4-FFF2-40B4-BE49-F238E27FC236}">
              <a16:creationId xmlns="" xmlns:a16="http://schemas.microsoft.com/office/drawing/2014/main" id="{00000000-0008-0000-0000-00006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429625" y="3215216"/>
          <a:ext cx="1524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4"/>
  <sheetViews>
    <sheetView zoomScale="90" zoomScaleNormal="90" workbookViewId="0">
      <selection activeCell="L6" sqref="L6"/>
    </sheetView>
  </sheetViews>
  <sheetFormatPr defaultColWidth="9.140625" defaultRowHeight="12.75"/>
  <cols>
    <col min="1" max="1" width="5.42578125" style="1" customWidth="1"/>
    <col min="2" max="3" width="12.85546875" style="1" customWidth="1"/>
    <col min="4" max="4" width="11.42578125" style="1" customWidth="1"/>
    <col min="5" max="6" width="8.5703125" style="1" customWidth="1"/>
    <col min="7" max="7" width="12.85546875" style="1" customWidth="1"/>
    <col min="8" max="9" width="12.5703125" style="1" customWidth="1"/>
    <col min="10" max="10" width="14.5703125" style="1" customWidth="1"/>
    <col min="11" max="11" width="11.85546875" style="1" customWidth="1"/>
    <col min="12" max="12" width="19.7109375" style="1" customWidth="1"/>
    <col min="13" max="13" width="11.42578125" style="1" customWidth="1"/>
    <col min="14" max="14" width="16.7109375" style="1" customWidth="1"/>
    <col min="15" max="15" width="13.85546875" style="1" customWidth="1"/>
    <col min="16" max="16" width="12.28515625" style="1" customWidth="1"/>
    <col min="17" max="17" width="13.28515625" style="1" customWidth="1"/>
    <col min="18" max="18" width="12.28515625" style="1" customWidth="1"/>
    <col min="19" max="16384" width="9.140625" style="1"/>
  </cols>
  <sheetData>
    <row r="1" spans="1:16" ht="18" customHeight="1">
      <c r="A1" s="47" t="s">
        <v>13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</row>
    <row r="2" spans="1:16" ht="13.5" customHeight="1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</row>
    <row r="3" spans="1:16" ht="19.5" customHeight="1">
      <c r="A3" s="41" t="s">
        <v>17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</row>
    <row r="4" spans="1:16" ht="15">
      <c r="A4" s="60"/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</row>
    <row r="5" spans="1:16" ht="52.15" customHeight="1">
      <c r="A5" s="46" t="s">
        <v>6</v>
      </c>
      <c r="B5" s="42" t="s">
        <v>10</v>
      </c>
      <c r="C5" s="42"/>
      <c r="D5" s="42"/>
      <c r="E5" s="42" t="s">
        <v>5</v>
      </c>
      <c r="F5" s="42" t="s">
        <v>7</v>
      </c>
      <c r="G5" s="55" t="s">
        <v>9</v>
      </c>
      <c r="H5" s="55"/>
      <c r="I5" s="55"/>
      <c r="J5" s="42" t="s">
        <v>18</v>
      </c>
      <c r="K5" s="42"/>
      <c r="L5" s="43" t="s">
        <v>19</v>
      </c>
      <c r="M5" s="44"/>
      <c r="N5" s="44"/>
    </row>
    <row r="6" spans="1:16" s="6" customFormat="1" ht="180.75" customHeight="1">
      <c r="A6" s="46"/>
      <c r="B6" s="42"/>
      <c r="C6" s="42"/>
      <c r="D6" s="42"/>
      <c r="E6" s="42"/>
      <c r="F6" s="42"/>
      <c r="G6" s="24" t="s">
        <v>14</v>
      </c>
      <c r="H6" s="24" t="s">
        <v>15</v>
      </c>
      <c r="I6" s="24" t="s">
        <v>16</v>
      </c>
      <c r="J6" s="25" t="s">
        <v>2</v>
      </c>
      <c r="K6" s="25" t="s">
        <v>0</v>
      </c>
      <c r="L6" s="25" t="s">
        <v>1</v>
      </c>
      <c r="M6" s="26" t="s">
        <v>8</v>
      </c>
      <c r="N6" s="26" t="s">
        <v>3</v>
      </c>
    </row>
    <row r="7" spans="1:16" ht="15">
      <c r="A7" s="27">
        <v>1</v>
      </c>
      <c r="B7" s="51">
        <v>2</v>
      </c>
      <c r="C7" s="51"/>
      <c r="D7" s="51"/>
      <c r="E7" s="28">
        <v>3</v>
      </c>
      <c r="F7" s="28">
        <v>4</v>
      </c>
      <c r="G7" s="29">
        <v>5</v>
      </c>
      <c r="H7" s="29">
        <v>6</v>
      </c>
      <c r="I7" s="29">
        <v>7</v>
      </c>
      <c r="J7" s="28">
        <v>9</v>
      </c>
      <c r="K7" s="29">
        <v>10</v>
      </c>
      <c r="L7" s="29">
        <v>11</v>
      </c>
      <c r="M7" s="28">
        <v>12</v>
      </c>
      <c r="N7" s="28">
        <v>13</v>
      </c>
    </row>
    <row r="8" spans="1:16" ht="39" customHeight="1">
      <c r="A8" s="27">
        <v>1</v>
      </c>
      <c r="B8" s="56"/>
      <c r="C8" s="57"/>
      <c r="D8" s="58"/>
      <c r="E8" s="28" t="s">
        <v>12</v>
      </c>
      <c r="F8" s="28">
        <v>1</v>
      </c>
      <c r="G8" s="30"/>
      <c r="H8" s="35"/>
      <c r="I8" s="35"/>
      <c r="J8" s="31" t="e">
        <f>STDEVA(G8:I8)/(SUM(G8:I8)/COUNTIF(G8:I8,"&gt;0"))</f>
        <v>#DIV/0!</v>
      </c>
      <c r="K8" s="30" t="e">
        <f>ROUND(AVERAGE(G8:I8),2)</f>
        <v>#DIV/0!</v>
      </c>
      <c r="L8" s="32">
        <f>(G8+H8+I8)/3</f>
        <v>0</v>
      </c>
      <c r="M8" s="30">
        <f>MIN(G8:I8)</f>
        <v>0</v>
      </c>
      <c r="N8" s="33">
        <f>M8*F8</f>
        <v>0</v>
      </c>
      <c r="O8" s="23"/>
      <c r="P8" s="23"/>
    </row>
    <row r="9" spans="1:16" ht="34.5" customHeight="1">
      <c r="A9" s="27">
        <v>2</v>
      </c>
      <c r="B9" s="56"/>
      <c r="C9" s="57"/>
      <c r="D9" s="58"/>
      <c r="E9" s="28" t="s">
        <v>12</v>
      </c>
      <c r="F9" s="28">
        <v>1</v>
      </c>
      <c r="G9" s="30"/>
      <c r="H9" s="35"/>
      <c r="I9" s="35"/>
      <c r="J9" s="31" t="e">
        <f>STDEVA(G9:I9)/(SUM(G9:I9)/COUNTIF(G9:I9,"&gt;0"))</f>
        <v>#DIV/0!</v>
      </c>
      <c r="K9" s="30" t="e">
        <f>ROUND(AVERAGE(G9:I9),2)</f>
        <v>#DIV/0!</v>
      </c>
      <c r="L9" s="32">
        <f>(G9+H9+I9)/3</f>
        <v>0</v>
      </c>
      <c r="M9" s="30">
        <f>MIN(G9:I9)</f>
        <v>0</v>
      </c>
      <c r="N9" s="33">
        <f>M9*F9</f>
        <v>0</v>
      </c>
      <c r="O9" s="23"/>
      <c r="P9" s="23"/>
    </row>
    <row r="10" spans="1:16" ht="37.5" customHeight="1">
      <c r="A10" s="27">
        <v>3</v>
      </c>
      <c r="B10" s="56"/>
      <c r="C10" s="57"/>
      <c r="D10" s="58"/>
      <c r="E10" s="28" t="s">
        <v>12</v>
      </c>
      <c r="F10" s="28">
        <v>1</v>
      </c>
      <c r="G10" s="30"/>
      <c r="H10" s="35"/>
      <c r="I10" s="35"/>
      <c r="J10" s="31" t="e">
        <f>STDEVA(G10:I10)/(SUM(G10:I10)/COUNTIF(G10:I10,"&gt;0"))</f>
        <v>#DIV/0!</v>
      </c>
      <c r="K10" s="30" t="e">
        <f>ROUND(AVERAGE(G10:I10),2)</f>
        <v>#DIV/0!</v>
      </c>
      <c r="L10" s="32">
        <f>(G10+H10+I10)/3</f>
        <v>0</v>
      </c>
      <c r="M10" s="30">
        <f>MIN(G10:I10)</f>
        <v>0</v>
      </c>
      <c r="N10" s="33">
        <f>M10*F10</f>
        <v>0</v>
      </c>
      <c r="O10" s="23"/>
      <c r="P10" s="23"/>
    </row>
    <row r="11" spans="1:16" ht="15">
      <c r="A11" s="54" t="s">
        <v>4</v>
      </c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34"/>
      <c r="O11" s="23"/>
      <c r="P11" s="36"/>
    </row>
    <row r="12" spans="1:16" s="2" customFormat="1" ht="33.75" hidden="1" customHeight="1">
      <c r="A12" s="1"/>
      <c r="B12" s="12"/>
      <c r="C12" s="7"/>
      <c r="D12" s="52"/>
      <c r="E12" s="53"/>
      <c r="F12" s="53"/>
      <c r="G12" s="53"/>
      <c r="H12" s="53"/>
      <c r="I12" s="53"/>
      <c r="J12" s="53"/>
      <c r="K12" s="53"/>
      <c r="L12" s="53"/>
    </row>
    <row r="13" spans="1:16" ht="14.25" customHeight="1">
      <c r="B13" s="3"/>
      <c r="C13" s="3"/>
      <c r="D13" s="3"/>
      <c r="E13" s="3"/>
      <c r="F13" s="3"/>
      <c r="G13" s="3"/>
      <c r="H13" s="5"/>
      <c r="I13" s="5"/>
      <c r="J13" s="4"/>
      <c r="K13" s="4"/>
      <c r="L13" s="4"/>
      <c r="M13" s="4"/>
      <c r="N13" s="4"/>
    </row>
    <row r="14" spans="1:16" ht="15">
      <c r="A14" s="8"/>
      <c r="B14" s="20"/>
      <c r="C14" s="18"/>
      <c r="D14" s="14"/>
      <c r="E14" s="20"/>
      <c r="F14" s="20"/>
      <c r="G14" s="20"/>
      <c r="H14" s="20"/>
      <c r="I14" s="20"/>
      <c r="J14" s="21"/>
      <c r="K14" s="21"/>
      <c r="L14" s="21"/>
      <c r="M14" s="21"/>
      <c r="N14" s="21"/>
      <c r="O14" s="13"/>
    </row>
    <row r="15" spans="1:16">
      <c r="A15" s="59" t="s">
        <v>11</v>
      </c>
      <c r="B15" s="59"/>
      <c r="C15" s="59"/>
      <c r="D15" s="59"/>
      <c r="E15" s="59"/>
      <c r="F15" s="59"/>
      <c r="G15" s="17"/>
      <c r="H15" s="16"/>
      <c r="I15" s="16"/>
      <c r="J15" s="16"/>
      <c r="K15" s="16"/>
      <c r="L15" s="16"/>
      <c r="M15" s="16"/>
      <c r="N15" s="16"/>
      <c r="O15" s="15"/>
    </row>
    <row r="16" spans="1:16">
      <c r="A16" s="8"/>
      <c r="B16" s="14"/>
      <c r="C16" s="19"/>
      <c r="D16" s="14"/>
      <c r="E16" s="14"/>
      <c r="F16" s="16"/>
      <c r="G16" s="16"/>
      <c r="H16" s="16"/>
      <c r="I16" s="16"/>
      <c r="J16" s="16"/>
      <c r="K16" s="16"/>
      <c r="L16" s="16"/>
      <c r="M16" s="16"/>
      <c r="N16" s="16"/>
      <c r="O16" s="15"/>
    </row>
    <row r="17" spans="1:12">
      <c r="A17" s="8"/>
      <c r="B17" s="10"/>
      <c r="C17" s="10"/>
      <c r="D17" s="11"/>
      <c r="E17" s="11"/>
      <c r="G17" s="50"/>
      <c r="H17" s="50"/>
      <c r="I17" s="22"/>
      <c r="J17" s="9"/>
    </row>
    <row r="18" spans="1:12">
      <c r="A18" s="8"/>
      <c r="B18" s="10"/>
      <c r="C18" s="10"/>
      <c r="D18" s="48"/>
      <c r="E18" s="48"/>
      <c r="F18" s="48"/>
      <c r="G18" s="48"/>
      <c r="H18" s="48"/>
      <c r="I18" s="9"/>
      <c r="J18" s="9"/>
      <c r="K18" s="49"/>
      <c r="L18" s="49"/>
    </row>
    <row r="19" spans="1:12">
      <c r="A19" s="8"/>
      <c r="G19" s="50"/>
      <c r="H19" s="50"/>
      <c r="I19" s="22"/>
    </row>
    <row r="20" spans="1:12">
      <c r="A20" s="8"/>
      <c r="G20" s="50"/>
      <c r="H20" s="50"/>
      <c r="I20" s="22"/>
    </row>
    <row r="21" spans="1:12">
      <c r="A21" s="8"/>
      <c r="G21" s="50"/>
      <c r="H21" s="50"/>
      <c r="I21" s="22"/>
    </row>
    <row r="22" spans="1:12">
      <c r="A22" s="8"/>
      <c r="G22" s="50"/>
      <c r="H22" s="50"/>
      <c r="I22" s="22"/>
    </row>
    <row r="23" spans="1:12">
      <c r="A23" s="8"/>
      <c r="G23" s="50"/>
      <c r="H23" s="50"/>
      <c r="I23" s="22"/>
    </row>
    <row r="24" spans="1:12">
      <c r="A24" s="8"/>
      <c r="G24" s="50"/>
      <c r="H24" s="50"/>
      <c r="I24" s="22"/>
    </row>
  </sheetData>
  <mergeCells count="27">
    <mergeCell ref="G24:H24"/>
    <mergeCell ref="G19:H19"/>
    <mergeCell ref="G20:H20"/>
    <mergeCell ref="G21:H21"/>
    <mergeCell ref="G22:H22"/>
    <mergeCell ref="G23:H23"/>
    <mergeCell ref="A2:N2"/>
    <mergeCell ref="A5:A6"/>
    <mergeCell ref="A1:N1"/>
    <mergeCell ref="D18:H18"/>
    <mergeCell ref="K18:L18"/>
    <mergeCell ref="G17:H17"/>
    <mergeCell ref="B5:D6"/>
    <mergeCell ref="B7:D7"/>
    <mergeCell ref="D12:L12"/>
    <mergeCell ref="A11:M11"/>
    <mergeCell ref="G5:I5"/>
    <mergeCell ref="B8:D8"/>
    <mergeCell ref="A15:F15"/>
    <mergeCell ref="B9:D9"/>
    <mergeCell ref="B10:D10"/>
    <mergeCell ref="A4:N4"/>
    <mergeCell ref="A3:N3"/>
    <mergeCell ref="E5:E6"/>
    <mergeCell ref="F5:F6"/>
    <mergeCell ref="L5:N5"/>
    <mergeCell ref="J5:K5"/>
  </mergeCells>
  <phoneticPr fontId="0" type="noConversion"/>
  <conditionalFormatting sqref="J8:J10">
    <cfRule type="cellIs" dxfId="3" priority="15" stopIfTrue="1" operator="greaterThan">
      <formula>0.33</formula>
    </cfRule>
    <cfRule type="cellIs" dxfId="2" priority="20" stopIfTrue="1" operator="greaterThan">
      <formula>0.33</formula>
    </cfRule>
  </conditionalFormatting>
  <pageMargins left="0.23622047244094491" right="0.23622047244094491" top="0.74803149606299213" bottom="0.74803149606299213" header="0.31496062992125984" footer="0.31496062992125984"/>
  <pageSetup paperSize="9" scale="6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22"/>
  <sheetViews>
    <sheetView tabSelected="1" zoomScale="90" zoomScaleNormal="90" workbookViewId="0">
      <selection activeCell="A9" sqref="A9:L9"/>
    </sheetView>
  </sheetViews>
  <sheetFormatPr defaultColWidth="9.140625" defaultRowHeight="12.75"/>
  <cols>
    <col min="1" max="1" width="5.42578125" style="1" customWidth="1"/>
    <col min="2" max="3" width="12.85546875" style="1" customWidth="1"/>
    <col min="4" max="4" width="11.42578125" style="1" customWidth="1"/>
    <col min="5" max="6" width="8.5703125" style="1" customWidth="1"/>
    <col min="7" max="7" width="12.85546875" style="1" customWidth="1"/>
    <col min="8" max="9" width="12.5703125" style="1" customWidth="1"/>
    <col min="10" max="10" width="14.5703125" style="1" customWidth="1"/>
    <col min="11" max="11" width="11.85546875" style="1" customWidth="1"/>
    <col min="12" max="12" width="19.7109375" style="1" customWidth="1"/>
    <col min="13" max="13" width="16.7109375" style="1" customWidth="1"/>
    <col min="14" max="14" width="13.85546875" style="1" customWidth="1"/>
    <col min="15" max="15" width="12.28515625" style="1" customWidth="1"/>
    <col min="16" max="16" width="13.28515625" style="1" customWidth="1"/>
    <col min="17" max="17" width="12.28515625" style="1" customWidth="1"/>
    <col min="18" max="16384" width="9.140625" style="1"/>
  </cols>
  <sheetData>
    <row r="1" spans="1:15" ht="18" customHeight="1">
      <c r="A1" s="47" t="s">
        <v>13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</row>
    <row r="2" spans="1:15" ht="13.5" customHeight="1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5" ht="19.5" customHeight="1">
      <c r="A3" s="41" t="s">
        <v>22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</row>
    <row r="4" spans="1:15" ht="15">
      <c r="A4" s="60"/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</row>
    <row r="5" spans="1:15" ht="52.15" customHeight="1">
      <c r="A5" s="46" t="s">
        <v>6</v>
      </c>
      <c r="B5" s="42" t="s">
        <v>10</v>
      </c>
      <c r="C5" s="42"/>
      <c r="D5" s="42"/>
      <c r="E5" s="42" t="s">
        <v>5</v>
      </c>
      <c r="F5" s="42" t="s">
        <v>7</v>
      </c>
      <c r="G5" s="55" t="s">
        <v>9</v>
      </c>
      <c r="H5" s="55"/>
      <c r="I5" s="55"/>
      <c r="J5" s="42" t="s">
        <v>18</v>
      </c>
      <c r="K5" s="42"/>
      <c r="L5" s="43" t="s">
        <v>19</v>
      </c>
      <c r="M5" s="44"/>
    </row>
    <row r="6" spans="1:15" s="6" customFormat="1" ht="180.75" customHeight="1">
      <c r="A6" s="46"/>
      <c r="B6" s="42"/>
      <c r="C6" s="42"/>
      <c r="D6" s="42"/>
      <c r="E6" s="42"/>
      <c r="F6" s="42"/>
      <c r="G6" s="24" t="s">
        <v>24</v>
      </c>
      <c r="H6" s="24" t="s">
        <v>25</v>
      </c>
      <c r="I6" s="24" t="s">
        <v>26</v>
      </c>
      <c r="J6" s="25" t="s">
        <v>2</v>
      </c>
      <c r="K6" s="25" t="s">
        <v>0</v>
      </c>
      <c r="L6" s="25" t="s">
        <v>1</v>
      </c>
      <c r="M6" s="26" t="s">
        <v>21</v>
      </c>
    </row>
    <row r="7" spans="1:15" ht="15">
      <c r="A7" s="27">
        <v>1</v>
      </c>
      <c r="B7" s="51">
        <v>2</v>
      </c>
      <c r="C7" s="51"/>
      <c r="D7" s="51"/>
      <c r="E7" s="28">
        <v>3</v>
      </c>
      <c r="F7" s="28">
        <v>4</v>
      </c>
      <c r="G7" s="40">
        <v>5</v>
      </c>
      <c r="H7" s="40">
        <v>6</v>
      </c>
      <c r="I7" s="40">
        <v>7</v>
      </c>
      <c r="J7" s="28">
        <v>9</v>
      </c>
      <c r="K7" s="40">
        <v>10</v>
      </c>
      <c r="L7" s="40">
        <v>11</v>
      </c>
      <c r="M7" s="28">
        <v>13</v>
      </c>
    </row>
    <row r="8" spans="1:15" ht="108" customHeight="1">
      <c r="A8" s="27">
        <v>1</v>
      </c>
      <c r="B8" s="56" t="s">
        <v>23</v>
      </c>
      <c r="C8" s="57"/>
      <c r="D8" s="58"/>
      <c r="E8" s="28" t="s">
        <v>12</v>
      </c>
      <c r="F8" s="28">
        <v>1</v>
      </c>
      <c r="G8" s="30">
        <v>42000</v>
      </c>
      <c r="H8" s="61">
        <v>37800</v>
      </c>
      <c r="I8" s="61">
        <v>34367.1</v>
      </c>
      <c r="J8" s="31">
        <f>STDEVA(G8:I8)/(SUM(G8:I8)/COUNTIF(G8:I8,"&gt;0"))</f>
        <v>0.10045457080835377</v>
      </c>
      <c r="K8" s="30">
        <f>ROUND(AVERAGE(G8:I8),2)</f>
        <v>38055.699999999997</v>
      </c>
      <c r="L8" s="32">
        <f>(G8+H8+I8)/3</f>
        <v>38055.700000000004</v>
      </c>
      <c r="M8" s="33">
        <v>34367.1</v>
      </c>
      <c r="N8" s="23"/>
      <c r="O8" s="23"/>
    </row>
    <row r="9" spans="1:15" ht="15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34"/>
      <c r="N9" s="23"/>
      <c r="O9" s="36"/>
    </row>
    <row r="10" spans="1:15" s="2" customFormat="1" ht="33.75" hidden="1" customHeight="1">
      <c r="A10" s="1"/>
      <c r="B10" s="12"/>
      <c r="C10" s="7"/>
      <c r="D10" s="52"/>
      <c r="E10" s="53"/>
      <c r="F10" s="53"/>
      <c r="G10" s="53"/>
      <c r="H10" s="53"/>
      <c r="I10" s="53"/>
      <c r="J10" s="53"/>
      <c r="K10" s="53"/>
      <c r="L10" s="53"/>
    </row>
    <row r="11" spans="1:15" ht="14.25" customHeight="1">
      <c r="B11" s="3"/>
      <c r="C11" s="3"/>
      <c r="D11" s="3"/>
      <c r="E11" s="3"/>
      <c r="F11" s="3"/>
      <c r="G11" s="3"/>
      <c r="H11" s="5"/>
      <c r="I11" s="5"/>
      <c r="J11" s="4"/>
      <c r="K11" s="4"/>
      <c r="L11" s="4"/>
      <c r="M11" s="4"/>
    </row>
    <row r="12" spans="1:15" ht="15">
      <c r="A12" s="8"/>
      <c r="B12" s="20"/>
      <c r="C12" s="18"/>
      <c r="D12" s="14"/>
      <c r="E12" s="20"/>
      <c r="F12" s="20"/>
      <c r="G12" s="20"/>
      <c r="H12" s="20"/>
      <c r="I12" s="20"/>
      <c r="J12" s="21"/>
      <c r="K12" s="21"/>
      <c r="L12" s="21"/>
      <c r="M12" s="21"/>
      <c r="N12" s="13"/>
    </row>
    <row r="13" spans="1:15">
      <c r="A13" s="59" t="s">
        <v>20</v>
      </c>
      <c r="B13" s="59"/>
      <c r="C13" s="59"/>
      <c r="D13" s="59"/>
      <c r="E13" s="59"/>
      <c r="F13" s="59"/>
      <c r="G13" s="17"/>
      <c r="H13" s="16"/>
      <c r="I13" s="16"/>
      <c r="J13" s="16"/>
      <c r="K13" s="16"/>
      <c r="L13" s="16"/>
      <c r="M13" s="16"/>
      <c r="N13" s="15"/>
    </row>
    <row r="14" spans="1:15">
      <c r="A14" s="8"/>
      <c r="B14" s="14"/>
      <c r="C14" s="39"/>
      <c r="D14" s="14"/>
      <c r="E14" s="14"/>
      <c r="F14" s="16"/>
      <c r="G14" s="16"/>
      <c r="H14" s="16"/>
      <c r="I14" s="16"/>
      <c r="J14" s="16"/>
      <c r="K14" s="16"/>
      <c r="L14" s="16"/>
      <c r="M14" s="16"/>
      <c r="N14" s="15"/>
    </row>
    <row r="15" spans="1:15">
      <c r="A15" s="8"/>
      <c r="B15" s="10"/>
      <c r="C15" s="10"/>
      <c r="D15" s="11"/>
      <c r="E15" s="11"/>
      <c r="G15" s="50"/>
      <c r="H15" s="50"/>
      <c r="I15" s="38"/>
      <c r="J15" s="37"/>
    </row>
    <row r="16" spans="1:15">
      <c r="A16" s="8"/>
      <c r="B16" s="10"/>
      <c r="C16" s="10"/>
      <c r="D16" s="48"/>
      <c r="E16" s="48"/>
      <c r="F16" s="48"/>
      <c r="G16" s="48"/>
      <c r="H16" s="48"/>
      <c r="I16" s="37"/>
      <c r="J16" s="37"/>
      <c r="K16" s="49"/>
      <c r="L16" s="49"/>
    </row>
    <row r="17" spans="1:9">
      <c r="A17" s="8"/>
      <c r="G17" s="50"/>
      <c r="H17" s="50"/>
      <c r="I17" s="38"/>
    </row>
    <row r="18" spans="1:9">
      <c r="A18" s="8"/>
      <c r="G18" s="50"/>
      <c r="H18" s="50"/>
      <c r="I18" s="38"/>
    </row>
    <row r="19" spans="1:9">
      <c r="A19" s="8"/>
      <c r="G19" s="50"/>
      <c r="H19" s="50"/>
      <c r="I19" s="38"/>
    </row>
    <row r="20" spans="1:9">
      <c r="A20" s="8"/>
      <c r="G20" s="50"/>
      <c r="H20" s="50"/>
      <c r="I20" s="38"/>
    </row>
    <row r="21" spans="1:9">
      <c r="A21" s="8"/>
      <c r="G21" s="50"/>
      <c r="H21" s="50"/>
      <c r="I21" s="38"/>
    </row>
    <row r="22" spans="1:9">
      <c r="A22" s="8"/>
      <c r="G22" s="50"/>
      <c r="H22" s="50"/>
      <c r="I22" s="38"/>
    </row>
  </sheetData>
  <mergeCells count="25">
    <mergeCell ref="A1:M1"/>
    <mergeCell ref="A2:M2"/>
    <mergeCell ref="A3:M3"/>
    <mergeCell ref="A4:M4"/>
    <mergeCell ref="A5:A6"/>
    <mergeCell ref="B5:D6"/>
    <mergeCell ref="E5:E6"/>
    <mergeCell ref="F5:F6"/>
    <mergeCell ref="G5:I5"/>
    <mergeCell ref="J5:K5"/>
    <mergeCell ref="G17:H17"/>
    <mergeCell ref="L5:M5"/>
    <mergeCell ref="B7:D7"/>
    <mergeCell ref="B8:D8"/>
    <mergeCell ref="A9:L9"/>
    <mergeCell ref="D10:L10"/>
    <mergeCell ref="A13:F13"/>
    <mergeCell ref="G15:H15"/>
    <mergeCell ref="D16:H16"/>
    <mergeCell ref="K16:L16"/>
    <mergeCell ref="G18:H18"/>
    <mergeCell ref="G19:H19"/>
    <mergeCell ref="G20:H20"/>
    <mergeCell ref="G21:H21"/>
    <mergeCell ref="G22:H22"/>
  </mergeCells>
  <conditionalFormatting sqref="J8">
    <cfRule type="cellIs" dxfId="1" priority="1" stopIfTrue="1" operator="greaterThan">
      <formula>0.33</formula>
    </cfRule>
    <cfRule type="cellIs" dxfId="0" priority="2" stopIfTrue="1" operator="greaterThan">
      <formula>0.33</formula>
    </cfRule>
  </conditionalFormatting>
  <pageMargins left="0.23622047244094491" right="0.23622047244094491" top="0.74803149606299213" bottom="0.74803149606299213" header="0.31496062992125984" footer="0.31496062992125984"/>
  <pageSetup paperSize="9" scale="6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ОБОСНОВАНИЕ</vt:lpstr>
      <vt:lpstr>ОБОСНОВАНИЕ (2)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УсоваНГ</cp:lastModifiedBy>
  <cp:lastPrinted>2025-02-05T03:09:45Z</cp:lastPrinted>
  <dcterms:created xsi:type="dcterms:W3CDTF">1996-10-08T23:32:33Z</dcterms:created>
  <dcterms:modified xsi:type="dcterms:W3CDTF">2026-08-14T06:26:35Z</dcterms:modified>
</cp:coreProperties>
</file>