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8195" windowHeight="7755"/>
  </bookViews>
  <sheets>
    <sheet name="обоснов НМЦК_3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K17" i="1"/>
  <c r="J17"/>
  <c r="I17"/>
  <c r="K16"/>
  <c r="J16"/>
  <c r="I16"/>
  <c r="K15"/>
  <c r="J15"/>
  <c r="I15"/>
  <c r="L15" s="1"/>
  <c r="L20" l="1"/>
</calcChain>
</file>

<file path=xl/sharedStrings.xml><?xml version="1.0" encoding="utf-8"?>
<sst xmlns="http://schemas.openxmlformats.org/spreadsheetml/2006/main" count="29" uniqueCount="27">
  <si>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</si>
  <si>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 xml:space="preserve">предмет контракта
</t>
  </si>
  <si>
    <t>Используемый метод обоснования НМЦК: Метод сопоставимых рыночных цен (анализ рынка). Расчет произведен в соответствии с Приказом Минэкономразвития России от 02.10.2013 N 567 на основании информации о ценах товаров, работ, услуг, полученной по запросу заказчика и (или) информации о ценах товаров, работ, услуг, содержащейся в реестрe контрактов ЕИС.</t>
  </si>
  <si>
    <t xml:space="preserve">Основные характеристики объекта закупки: 
</t>
  </si>
  <si>
    <t xml:space="preserve">Расчет НМЦК
</t>
  </si>
  <si>
    <t>№ п/п</t>
  </si>
  <si>
    <t>ОКПД2/КТРУ</t>
  </si>
  <si>
    <t>Наименование товара, работы, услуги</t>
  </si>
  <si>
    <t>Кол-во</t>
  </si>
  <si>
    <t>Ед. изм.</t>
  </si>
  <si>
    <t>Источник1</t>
  </si>
  <si>
    <t>Источник2</t>
  </si>
  <si>
    <t>Источник3</t>
  </si>
  <si>
    <t>Ср. арифмет. цена за ед. изм.,
 руб.</t>
  </si>
  <si>
    <t>Ср. кв. откл.</t>
  </si>
  <si>
    <t>Коэфф. вариации</t>
  </si>
  <si>
    <t>НМЦК, руб.</t>
  </si>
  <si>
    <t>26.20.18</t>
  </si>
  <si>
    <t>шт.</t>
  </si>
  <si>
    <t>НМЦК:</t>
  </si>
  <si>
    <t>При закупке у единственного поставщика заказчик вправе установить цену контракта, ориентируясь на минимальное коммерческое предложение. Статья 34 Бюджетного кодекса РФ закрепляет принцип эффективности использования бюджетных средств, который требует достижения заданных результатов с наименьшим объёмом средств или наилучшего результата с определённым бюджетом.</t>
  </si>
  <si>
    <t>МФУ HP LaserJet Pro 4103fdn</t>
  </si>
  <si>
    <t>27"Моноблок DEXP Mars MA70H</t>
  </si>
  <si>
    <t>26.20.17.110</t>
  </si>
  <si>
    <t>монитор AOC 27"27D30H3/60</t>
  </si>
  <si>
    <t>Поставка МФУ монитора и моноблока</t>
  </si>
  <si>
    <t>26.20.13.000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</si>
</sst>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49" fontId="1" fillId="0" borderId="0" xfId="0" applyNumberFormat="1" applyFont="1" applyAlignment="1">
      <alignment vertical="top" wrapText="1" shrinkToFit="1" readingOrder="1"/>
    </xf>
    <xf numFmtId="0" fontId="1" fillId="0" borderId="0" xfId="0" applyNumberFormat="1" applyFont="1" applyAlignment="1">
      <alignment horizontal="center" vertical="center" readingOrder="1"/>
    </xf>
    <xf numFmtId="0" fontId="2" fillId="0" borderId="1" xfId="0" applyNumberFormat="1" applyFont="1" applyBorder="1" applyAlignment="1">
      <alignment vertical="top" wrapText="1" shrinkToFit="1" readingOrder="1"/>
    </xf>
    <xf numFmtId="0" fontId="4" fillId="0" borderId="0" xfId="0" applyNumberFormat="1" applyFont="1" applyAlignment="1">
      <alignment vertical="top" wrapText="1" shrinkToFit="1" readingOrder="1"/>
    </xf>
    <xf numFmtId="0" fontId="5" fillId="0" borderId="0" xfId="0" applyFont="1"/>
    <xf numFmtId="0" fontId="5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/>
    <xf numFmtId="0" fontId="8" fillId="0" borderId="0" xfId="0" applyFont="1"/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2" fontId="5" fillId="0" borderId="4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10" fontId="5" fillId="0" borderId="4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/>
    </xf>
    <xf numFmtId="0" fontId="5" fillId="0" borderId="0" xfId="0" applyFont="1" applyAlignment="1">
      <alignment horizontal="left" wrapText="1"/>
    </xf>
    <xf numFmtId="14" fontId="5" fillId="0" borderId="0" xfId="0" applyNumberFormat="1" applyFont="1"/>
    <xf numFmtId="0" fontId="9" fillId="0" borderId="6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center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" fillId="0" borderId="0" xfId="0" applyNumberFormat="1" applyFont="1" applyAlignment="1">
      <alignment horizontal="center" vertical="top" wrapText="1" shrinkToFit="1" readingOrder="1"/>
    </xf>
    <xf numFmtId="0" fontId="2" fillId="0" borderId="1" xfId="0" applyNumberFormat="1" applyFont="1" applyBorder="1" applyAlignment="1">
      <alignment horizontal="center" vertical="top" wrapText="1" shrinkToFit="1" readingOrder="1"/>
    </xf>
    <xf numFmtId="0" fontId="3" fillId="0" borderId="2" xfId="0" applyNumberFormat="1" applyFont="1" applyBorder="1" applyAlignment="1">
      <alignment horizontal="center" vertical="top" wrapText="1" shrinkToFit="1" readingOrder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14" fontId="5" fillId="0" borderId="0" xfId="0" applyNumberFormat="1" applyFont="1" applyAlignment="1">
      <alignment horizontal="left" wrapText="1"/>
    </xf>
    <xf numFmtId="0" fontId="5" fillId="0" borderId="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57150</xdr:colOff>
      <xdr:row>12</xdr:row>
      <xdr:rowOff>361950</xdr:rowOff>
    </xdr:from>
    <xdr:to>
      <xdr:col>9</xdr:col>
      <xdr:colOff>723900</xdr:colOff>
      <xdr:row>13</xdr:row>
      <xdr:rowOff>628650</xdr:rowOff>
    </xdr:to>
    <xdr:pic>
      <xdr:nvPicPr>
        <xdr:cNvPr id="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077200" y="4400550"/>
          <a:ext cx="6667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171450</xdr:colOff>
      <xdr:row>13</xdr:row>
      <xdr:rowOff>47625</xdr:rowOff>
    </xdr:from>
    <xdr:to>
      <xdr:col>10</xdr:col>
      <xdr:colOff>714375</xdr:colOff>
      <xdr:row>13</xdr:row>
      <xdr:rowOff>609600</xdr:rowOff>
    </xdr:to>
    <xdr:pic>
      <xdr:nvPicPr>
        <xdr:cNvPr id="3" name="Рисунок 4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63025" y="4457700"/>
          <a:ext cx="5429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38100</xdr:colOff>
      <xdr:row>12</xdr:row>
      <xdr:rowOff>352425</xdr:rowOff>
    </xdr:from>
    <xdr:to>
      <xdr:col>11</xdr:col>
      <xdr:colOff>1047750</xdr:colOff>
      <xdr:row>13</xdr:row>
      <xdr:rowOff>619125</xdr:rowOff>
    </xdr:to>
    <xdr:pic>
      <xdr:nvPicPr>
        <xdr:cNvPr id="4" name="Рисунок 5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9763125" y="4391025"/>
          <a:ext cx="1009650" cy="638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2</xdr:col>
      <xdr:colOff>1895475</xdr:colOff>
      <xdr:row>9</xdr:row>
      <xdr:rowOff>95250</xdr:rowOff>
    </xdr:to>
    <xdr:pic>
      <xdr:nvPicPr>
        <xdr:cNvPr id="5" name="Рисунок 2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0" y="1990725"/>
          <a:ext cx="3209925" cy="1562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466725</xdr:colOff>
      <xdr:row>8</xdr:row>
      <xdr:rowOff>19050</xdr:rowOff>
    </xdr:from>
    <xdr:to>
      <xdr:col>7</xdr:col>
      <xdr:colOff>457200</xdr:colOff>
      <xdr:row>9</xdr:row>
      <xdr:rowOff>104775</xdr:rowOff>
    </xdr:to>
    <xdr:pic>
      <xdr:nvPicPr>
        <xdr:cNvPr id="6" name="Рисунок 7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3667125" y="2009775"/>
          <a:ext cx="3028950" cy="1552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600075</xdr:colOff>
      <xdr:row>8</xdr:row>
      <xdr:rowOff>66675</xdr:rowOff>
    </xdr:from>
    <xdr:to>
      <xdr:col>11</xdr:col>
      <xdr:colOff>390525</xdr:colOff>
      <xdr:row>8</xdr:row>
      <xdr:rowOff>1352550</xdr:rowOff>
    </xdr:to>
    <xdr:pic>
      <xdr:nvPicPr>
        <xdr:cNvPr id="7" name="Рисунок 10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7724775" y="2057400"/>
          <a:ext cx="2390775" cy="1285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irov/Desktop/&#1053;&#1052;&#1062;&#1050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Коэффициент вариации"/>
      <sheetName val="Коэффициент вариации (проверка)"/>
      <sheetName val="НМЦК_3"/>
      <sheetName val="обоснов НМЦК_3"/>
      <sheetName val="Лист4"/>
      <sheetName val="НМЦК_4"/>
      <sheetName val="Обоснов НМЦК_4"/>
      <sheetName val="НМЦК_5"/>
      <sheetName val="Обоснов НМЦК_5"/>
    </sheetNames>
    <sheetDataSet>
      <sheetData sheetId="0"/>
      <sheetData sheetId="1"/>
      <sheetData sheetId="2">
        <row r="6">
          <cell r="A6">
            <v>2</v>
          </cell>
          <cell r="G6">
            <v>557.49439459065411</v>
          </cell>
          <cell r="H6">
            <v>1.3916485137060761E-2</v>
          </cell>
        </row>
        <row r="7">
          <cell r="G7">
            <v>115.47005383783912</v>
          </cell>
          <cell r="H7">
            <v>7.7323696766410117E-3</v>
          </cell>
        </row>
        <row r="8">
          <cell r="G8">
            <v>484.97422611928562</v>
          </cell>
          <cell r="H8">
            <v>1.0425069349081805E-2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27"/>
  <sheetViews>
    <sheetView tabSelected="1" workbookViewId="0">
      <selection activeCell="N22" sqref="N22"/>
    </sheetView>
  </sheetViews>
  <sheetFormatPr defaultRowHeight="15"/>
  <cols>
    <col min="1" max="1" width="5.7109375" customWidth="1"/>
    <col min="2" max="2" width="14" customWidth="1"/>
    <col min="3" max="3" width="30.7109375" customWidth="1"/>
    <col min="6" max="6" width="13.5703125" customWidth="1"/>
    <col min="7" max="7" width="13.7109375" customWidth="1"/>
    <col min="8" max="8" width="13.28515625" customWidth="1"/>
    <col min="9" max="9" width="13.42578125" customWidth="1"/>
    <col min="10" max="10" width="11.5703125" customWidth="1"/>
    <col min="11" max="11" width="14" customWidth="1"/>
    <col min="12" max="12" width="16.7109375" customWidth="1"/>
  </cols>
  <sheetData>
    <row r="1" spans="1:22" ht="1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1"/>
      <c r="N1" s="1"/>
      <c r="O1" s="1"/>
      <c r="P1" s="1"/>
      <c r="Q1" s="1"/>
      <c r="R1" s="1"/>
      <c r="S1" s="1"/>
      <c r="T1" s="1"/>
      <c r="U1" s="1"/>
      <c r="V1" s="2"/>
    </row>
    <row r="2" spans="1:22" ht="15" customHeight="1">
      <c r="A2" s="25" t="s">
        <v>25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customHeight="1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22" ht="30.75" customHeight="1">
      <c r="A5" s="5"/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5"/>
      <c r="N5" s="5"/>
      <c r="O5" s="5"/>
      <c r="P5" s="5"/>
      <c r="Q5" s="5"/>
      <c r="R5" s="5"/>
      <c r="S5" s="5"/>
      <c r="T5" s="5"/>
      <c r="U5" s="5"/>
      <c r="V5" s="5"/>
    </row>
    <row r="6" spans="1:22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</row>
    <row r="7" spans="1:22" ht="36.75" customHeight="1">
      <c r="A7" s="5"/>
      <c r="B7" s="28" t="s">
        <v>3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5"/>
      <c r="N7" s="5"/>
      <c r="O7" s="5"/>
      <c r="P7" s="5"/>
      <c r="Q7" s="5"/>
      <c r="R7" s="5"/>
      <c r="S7" s="5"/>
      <c r="T7" s="5"/>
      <c r="U7" s="5"/>
      <c r="V7" s="5"/>
    </row>
    <row r="8" spans="1:22" ht="14.25" customHeight="1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5"/>
      <c r="Q8" s="5"/>
      <c r="R8" s="5"/>
      <c r="S8" s="5"/>
      <c r="T8" s="5"/>
      <c r="U8" s="5"/>
      <c r="V8" s="5"/>
    </row>
    <row r="9" spans="1:22" ht="115.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5"/>
      <c r="N9" s="5"/>
      <c r="O9" s="5"/>
      <c r="P9" s="5"/>
      <c r="Q9" s="5"/>
      <c r="R9" s="5"/>
      <c r="S9" s="5"/>
      <c r="T9" s="5"/>
      <c r="U9" s="5"/>
      <c r="V9" s="5"/>
    </row>
    <row r="10" spans="1:2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</row>
    <row r="11" spans="1:22" ht="15.75">
      <c r="A11" s="5"/>
      <c r="B11" s="20" t="s">
        <v>4</v>
      </c>
      <c r="C11" s="20"/>
      <c r="D11" s="20"/>
      <c r="E11" s="20"/>
      <c r="F11" s="20"/>
      <c r="G11" s="20"/>
      <c r="H11" s="20"/>
      <c r="I11" s="20"/>
      <c r="J11" s="20"/>
      <c r="K11" s="20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9" customFormat="1" ht="29.25" customHeight="1">
      <c r="A13" s="21" t="s">
        <v>5</v>
      </c>
      <c r="B13" s="21" t="s">
        <v>6</v>
      </c>
      <c r="C13" s="21" t="s">
        <v>7</v>
      </c>
      <c r="D13" s="21" t="s">
        <v>8</v>
      </c>
      <c r="E13" s="21" t="s">
        <v>9</v>
      </c>
      <c r="F13" s="7" t="s">
        <v>10</v>
      </c>
      <c r="G13" s="7" t="s">
        <v>11</v>
      </c>
      <c r="H13" s="7" t="s">
        <v>12</v>
      </c>
      <c r="I13" s="21" t="s">
        <v>13</v>
      </c>
      <c r="J13" s="7" t="s">
        <v>14</v>
      </c>
      <c r="K13" s="7" t="s">
        <v>15</v>
      </c>
      <c r="L13" s="7" t="s">
        <v>16</v>
      </c>
      <c r="M13" s="8"/>
      <c r="N13" s="8"/>
      <c r="O13" s="8"/>
      <c r="P13" s="8"/>
      <c r="Q13" s="8"/>
      <c r="R13" s="8"/>
      <c r="S13" s="8"/>
      <c r="T13" s="8"/>
      <c r="U13" s="8"/>
      <c r="V13" s="8"/>
    </row>
    <row r="14" spans="1:22" ht="60.75" customHeight="1">
      <c r="A14" s="22"/>
      <c r="B14" s="22"/>
      <c r="C14" s="22"/>
      <c r="D14" s="22"/>
      <c r="E14" s="22"/>
      <c r="F14" s="10"/>
      <c r="G14" s="11"/>
      <c r="H14" s="11"/>
      <c r="I14" s="22"/>
      <c r="J14" s="11"/>
      <c r="K14" s="11"/>
      <c r="L14" s="11"/>
      <c r="M14" s="5"/>
      <c r="N14" s="5"/>
      <c r="O14" s="5"/>
      <c r="P14" s="5"/>
      <c r="Q14" s="5"/>
      <c r="R14" s="5"/>
      <c r="S14" s="5"/>
      <c r="T14" s="5"/>
      <c r="U14" s="5"/>
      <c r="V14" s="5"/>
    </row>
    <row r="15" spans="1:22">
      <c r="A15" s="11">
        <v>1</v>
      </c>
      <c r="B15" s="11" t="s">
        <v>17</v>
      </c>
      <c r="C15" s="30" t="s">
        <v>21</v>
      </c>
      <c r="D15" s="11">
        <v>1</v>
      </c>
      <c r="E15" s="11" t="s">
        <v>18</v>
      </c>
      <c r="F15" s="12">
        <v>47299</v>
      </c>
      <c r="G15" s="13">
        <v>62500</v>
      </c>
      <c r="H15" s="13">
        <v>53319</v>
      </c>
      <c r="I15" s="13">
        <f>(F15+G15+H15)/3</f>
        <v>54372.666666666664</v>
      </c>
      <c r="J15" s="13">
        <f>[1]НМЦК_3!G6</f>
        <v>557.49439459065411</v>
      </c>
      <c r="K15" s="14">
        <f>[1]НМЦК_3!H6</f>
        <v>1.3916485137060761E-2</v>
      </c>
      <c r="L15" s="13">
        <f>I15*D15</f>
        <v>54372.666666666664</v>
      </c>
      <c r="M15" s="5"/>
      <c r="N15" s="5"/>
      <c r="O15" s="5"/>
      <c r="P15" s="5"/>
      <c r="Q15" s="5"/>
      <c r="R15" s="5"/>
      <c r="S15" s="5"/>
      <c r="T15" s="5"/>
      <c r="U15" s="5"/>
      <c r="V15" s="5"/>
    </row>
    <row r="16" spans="1:22">
      <c r="A16" s="11">
        <v>2</v>
      </c>
      <c r="B16" s="11" t="s">
        <v>26</v>
      </c>
      <c r="C16" s="30" t="s">
        <v>22</v>
      </c>
      <c r="D16" s="11">
        <v>2</v>
      </c>
      <c r="E16" s="11" t="s">
        <v>18</v>
      </c>
      <c r="F16" s="12">
        <v>53939</v>
      </c>
      <c r="G16" s="13">
        <v>59299</v>
      </c>
      <c r="H16" s="13">
        <v>59399</v>
      </c>
      <c r="I16" s="13">
        <f>(F16+G16+H16)/3</f>
        <v>57545.666666666664</v>
      </c>
      <c r="J16" s="13">
        <f>[1]НМЦК_3!G7</f>
        <v>115.47005383783912</v>
      </c>
      <c r="K16" s="14">
        <f>[1]НМЦК_3!H7</f>
        <v>7.7323696766410117E-3</v>
      </c>
      <c r="L16" s="13">
        <v>115091.34</v>
      </c>
      <c r="M16" s="5"/>
      <c r="N16" s="5"/>
      <c r="O16" s="5"/>
      <c r="P16" s="5"/>
      <c r="Q16" s="5"/>
      <c r="R16" s="5"/>
      <c r="S16" s="5"/>
      <c r="T16" s="5"/>
      <c r="U16" s="5"/>
      <c r="V16" s="5"/>
    </row>
    <row r="17" spans="1:22">
      <c r="A17" s="11">
        <v>3</v>
      </c>
      <c r="B17" s="11" t="s">
        <v>23</v>
      </c>
      <c r="C17" s="30" t="s">
        <v>24</v>
      </c>
      <c r="D17" s="11">
        <v>2</v>
      </c>
      <c r="E17" s="11" t="s">
        <v>18</v>
      </c>
      <c r="F17" s="12">
        <v>8990</v>
      </c>
      <c r="G17" s="13">
        <v>8750</v>
      </c>
      <c r="H17" s="13">
        <v>8299</v>
      </c>
      <c r="I17" s="13">
        <f>(F17+G17+H17)/3</f>
        <v>8679.6666666666661</v>
      </c>
      <c r="J17" s="13">
        <f>[1]НМЦК_3!G8</f>
        <v>484.97422611928562</v>
      </c>
      <c r="K17" s="14">
        <f>[1]НМЦК_3!H8</f>
        <v>1.0425069349081805E-2</v>
      </c>
      <c r="L17" s="13">
        <v>17359.34</v>
      </c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:22" hidden="1">
      <c r="A18" s="11">
        <v>4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:22" hidden="1">
      <c r="A19" s="11">
        <v>5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5"/>
      <c r="N19" s="5"/>
      <c r="O19" s="5"/>
      <c r="P19" s="5"/>
      <c r="Q19" s="5"/>
      <c r="R19" s="5"/>
      <c r="S19" s="5"/>
      <c r="T19" s="5"/>
      <c r="U19" s="5"/>
      <c r="V19" s="5"/>
    </row>
    <row r="20" spans="1:22">
      <c r="A20" s="5"/>
      <c r="B20" s="5"/>
      <c r="C20" s="5"/>
      <c r="D20" s="5"/>
      <c r="E20" s="5"/>
      <c r="F20" s="5"/>
      <c r="G20" s="5"/>
      <c r="H20" s="5"/>
      <c r="I20" s="5"/>
      <c r="J20" s="18" t="s">
        <v>19</v>
      </c>
      <c r="K20" s="18"/>
      <c r="L20" s="15">
        <f>SUM(L15:L19)</f>
        <v>186823.34666666665</v>
      </c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:2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:22" ht="60.75" customHeight="1">
      <c r="A22" s="5"/>
      <c r="B22" s="19" t="s">
        <v>20</v>
      </c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:22" ht="60.75" customHeight="1">
      <c r="A23" s="5"/>
      <c r="B23" s="29">
        <v>46230</v>
      </c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5"/>
      <c r="N23" s="5"/>
      <c r="O23" s="5"/>
      <c r="P23" s="5"/>
      <c r="Q23" s="5"/>
      <c r="R23" s="5"/>
      <c r="S23" s="5"/>
      <c r="T23" s="5"/>
      <c r="U23" s="5"/>
      <c r="V23" s="5"/>
    </row>
    <row r="24" spans="1:22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>
      <c r="A26" s="5"/>
      <c r="B26" s="17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</row>
    <row r="27" spans="1:2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</sheetData>
  <mergeCells count="15">
    <mergeCell ref="A9:L9"/>
    <mergeCell ref="A1:L1"/>
    <mergeCell ref="A2:L2"/>
    <mergeCell ref="A3:L3"/>
    <mergeCell ref="B5:L5"/>
    <mergeCell ref="B7:L7"/>
    <mergeCell ref="J20:K20"/>
    <mergeCell ref="B22:L22"/>
    <mergeCell ref="B11:K11"/>
    <mergeCell ref="A13:A14"/>
    <mergeCell ref="B13:B14"/>
    <mergeCell ref="C13:C14"/>
    <mergeCell ref="D13:D14"/>
    <mergeCell ref="E13:E14"/>
    <mergeCell ref="I13:I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обоснов НМЦК_3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kirov</dc:creator>
  <cp:lastModifiedBy>Тарабанчук Марина</cp:lastModifiedBy>
  <dcterms:created xsi:type="dcterms:W3CDTF">2026-07-23T08:19:07Z</dcterms:created>
  <dcterms:modified xsi:type="dcterms:W3CDTF">2026-07-27T06:01:03Z</dcterms:modified>
</cp:coreProperties>
</file>