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халова\Desktop\ПЕРЕНОС\работа из болота\БЕРЕЗКА\ТО УАЗ\"/>
    </mc:Choice>
  </mc:AlternateContent>
  <bookViews>
    <workbookView xWindow="-105" yWindow="-105" windowWidth="19410" windowHeight="11010"/>
  </bookViews>
  <sheets>
    <sheet name="РАСЧЕТ НМЦК" sheetId="3" r:id="rId1"/>
  </sheets>
  <definedNames>
    <definedName name="_GoBack" localSheetId="0">'РАСЧЕТ НМЦК'!$A$8</definedName>
  </definedNames>
  <calcPr calcId="162913"/>
</workbook>
</file>

<file path=xl/calcChain.xml><?xml version="1.0" encoding="utf-8"?>
<calcChain xmlns="http://schemas.openxmlformats.org/spreadsheetml/2006/main">
  <c r="I6" i="3" l="1"/>
  <c r="K6" i="3" s="1"/>
  <c r="L6" i="3" s="1"/>
  <c r="N6" i="3" l="1"/>
  <c r="O6" i="3" s="1"/>
  <c r="I5" i="3"/>
  <c r="N5" i="3" s="1"/>
  <c r="O5" i="3" s="1"/>
  <c r="O7" i="3" l="1"/>
  <c r="K5" i="3"/>
  <c r="L5" i="3" s="1"/>
</calcChain>
</file>

<file path=xl/sharedStrings.xml><?xml version="1.0" encoding="utf-8"?>
<sst xmlns="http://schemas.openxmlformats.org/spreadsheetml/2006/main" count="31" uniqueCount="29">
  <si>
    <t>№ п/п</t>
  </si>
  <si>
    <t>Количество значений</t>
  </si>
  <si>
    <t>σ=</t>
  </si>
  <si>
    <t>Коэф.вариации V=</t>
  </si>
  <si>
    <t>ОДН/
НЕОДН</t>
  </si>
  <si>
    <t>ед. изм.</t>
  </si>
  <si>
    <t>кол-во</t>
  </si>
  <si>
    <t>ОДН</t>
  </si>
  <si>
    <t>ИТОГО:</t>
  </si>
  <si>
    <t>Код позиции КТРУ/Код по ОКПД2 
(при отсутствии кода позиции КТРУ)</t>
  </si>
  <si>
    <t>Наименование товара</t>
  </si>
  <si>
    <t>НМЦК, определенная в соответствии с Порядком с учетом НДС, руб.
рын.=</t>
  </si>
  <si>
    <t xml:space="preserve">Средняя цена единицы товара, руб. </t>
  </si>
  <si>
    <t xml:space="preserve">Средняя цена единицы товара,  руб. </t>
  </si>
  <si>
    <t>Выплата аванса не предусмотрена.</t>
  </si>
  <si>
    <t>Расчет начальной (максимальной) цены контракта (Н(М)ЦК) методом сопоставимых рыночных цен (анализа рынка)</t>
  </si>
  <si>
    <t>услуга</t>
  </si>
  <si>
    <t>Валюта, используемая для формирования цены контракта и расчетов с Исполнителем - 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</si>
  <si>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цена контракта выражена в рублях Российской Федерации, в связи с чем, порядок применения официального курса иностранной валюты к рублю Российской Федерации не применяется.</t>
  </si>
  <si>
    <t xml:space="preserve">Источник финансирования – средства бюджетных учреждений (средства от приносящей доход деятельности).
</t>
  </si>
  <si>
    <t>Расчет Н(М)ЦК произвел:   О.С. Ехалова</t>
  </si>
  <si>
    <t>Объем выполняемых услуг</t>
  </si>
  <si>
    <t>замена комплекта сцепления</t>
  </si>
  <si>
    <t>проточка маховика</t>
  </si>
  <si>
    <t xml:space="preserve">Ценовая информация (коммерческое предложение)
вх. №133
от 03.04.2026
</t>
  </si>
  <si>
    <t xml:space="preserve">Ценовая информация (коммерческое предложение)
вх. №132
от 03.04.2026
</t>
  </si>
  <si>
    <t>В результате проведенного расчета начальная (максимальная) цена контракта (Н(М)ЦК) составляет 35 933,33 (Тридцать пять тысяч девятьсот тридцать три) рубля 33 копейки, включая НДС.</t>
  </si>
  <si>
    <t>45.20.11.500</t>
  </si>
  <si>
    <t>на оказание услуг по ремонту (с использованием запасных частей Исполнителя) автотранспортного средства УАЗ Патриот   для нужд ФБУН Хабаровский НИИ эпидемиологии и микробиологии Роспотребнадзора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</si>
</sst>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0" xfId="0" applyFont="1" applyBorder="1"/>
    <xf numFmtId="0" fontId="3" fillId="0" borderId="8" xfId="0" applyFont="1" applyBorder="1" applyAlignment="1">
      <alignment vertical="center"/>
    </xf>
    <xf numFmtId="0" fontId="0" fillId="2" borderId="0" xfId="0" applyFill="1"/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8" fillId="2" borderId="10" xfId="0" applyNumberFormat="1" applyFont="1" applyFill="1" applyBorder="1" applyAlignment="1">
      <alignment horizontal="right" vertical="center" shrinkToFit="1"/>
    </xf>
    <xf numFmtId="0" fontId="6" fillId="0" borderId="10" xfId="0" applyFont="1" applyBorder="1" applyAlignment="1">
      <alignment horizontal="right" vertical="center" shrinkToFit="1"/>
    </xf>
    <xf numFmtId="4" fontId="6" fillId="0" borderId="10" xfId="0" applyNumberFormat="1" applyFont="1" applyBorder="1" applyAlignment="1">
      <alignment horizontal="right" vertical="center" shrinkToFit="1"/>
    </xf>
    <xf numFmtId="4" fontId="8" fillId="2" borderId="0" xfId="0" applyNumberFormat="1" applyFont="1" applyFill="1"/>
    <xf numFmtId="0" fontId="6" fillId="0" borderId="0" xfId="0" applyFont="1"/>
    <xf numFmtId="4" fontId="8" fillId="2" borderId="10" xfId="0" applyNumberFormat="1" applyFont="1" applyFill="1" applyBorder="1"/>
    <xf numFmtId="164" fontId="8" fillId="0" borderId="10" xfId="0" applyNumberFormat="1" applyFont="1" applyBorder="1"/>
    <xf numFmtId="0" fontId="7" fillId="0" borderId="0" xfId="0" applyFont="1"/>
    <xf numFmtId="4" fontId="6" fillId="2" borderId="0" xfId="0" applyNumberFormat="1" applyFont="1" applyFill="1"/>
    <xf numFmtId="4" fontId="9" fillId="2" borderId="2" xfId="0" applyNumberFormat="1" applyFont="1" applyFill="1" applyBorder="1" applyAlignment="1">
      <alignment horizontal="right" vertical="center" shrinkToFit="1"/>
    </xf>
    <xf numFmtId="0" fontId="3" fillId="0" borderId="0" xfId="0" applyFont="1"/>
    <xf numFmtId="4" fontId="7" fillId="2" borderId="9" xfId="0" applyNumberFormat="1" applyFont="1" applyFill="1" applyBorder="1" applyAlignment="1">
      <alignment horizontal="right" vertical="center" wrapText="1" shrinkToFit="1"/>
    </xf>
    <xf numFmtId="164" fontId="11" fillId="0" borderId="10" xfId="0" applyNumberFormat="1" applyFont="1" applyBorder="1"/>
    <xf numFmtId="4" fontId="9" fillId="2" borderId="10" xfId="0" applyNumberFormat="1" applyFont="1" applyFill="1" applyBorder="1" applyAlignment="1">
      <alignment horizontal="right" vertical="center" shrinkToFit="1"/>
    </xf>
    <xf numFmtId="0" fontId="6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center"/>
    </xf>
    <xf numFmtId="0" fontId="4" fillId="2" borderId="0" xfId="0" applyFont="1" applyFill="1"/>
    <xf numFmtId="4" fontId="7" fillId="2" borderId="0" xfId="0" applyNumberFormat="1" applyFont="1" applyFill="1"/>
    <xf numFmtId="4" fontId="7" fillId="2" borderId="2" xfId="0" applyNumberFormat="1" applyFont="1" applyFill="1" applyBorder="1" applyAlignment="1">
      <alignment horizontal="right" vertical="center" shrinkToFit="1"/>
    </xf>
    <xf numFmtId="0" fontId="13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 applyProtection="1">
      <alignment horizontal="right" vertical="center" shrinkToFit="1"/>
      <protection locked="0" hidden="1"/>
    </xf>
    <xf numFmtId="4" fontId="11" fillId="2" borderId="10" xfId="0" applyNumberFormat="1" applyFont="1" applyFill="1" applyBorder="1" applyAlignment="1">
      <alignment horizontal="right" vertical="center" shrinkToFit="1"/>
    </xf>
    <xf numFmtId="0" fontId="13" fillId="2" borderId="10" xfId="0" applyFont="1" applyFill="1" applyBorder="1" applyAlignment="1">
      <alignment horizontal="right" vertical="center" shrinkToFit="1"/>
    </xf>
    <xf numFmtId="4" fontId="13" fillId="2" borderId="10" xfId="0" applyNumberFormat="1" applyFont="1" applyFill="1" applyBorder="1" applyAlignment="1">
      <alignment horizontal="right" vertical="center" shrinkToFit="1"/>
    </xf>
    <xf numFmtId="0" fontId="13" fillId="2" borderId="10" xfId="0" applyFont="1" applyFill="1" applyBorder="1" applyAlignment="1">
      <alignment horizontal="right" vertical="center" wrapText="1" shrinkToFit="1"/>
    </xf>
    <xf numFmtId="4" fontId="13" fillId="2" borderId="10" xfId="0" applyNumberFormat="1" applyFont="1" applyFill="1" applyBorder="1" applyAlignment="1">
      <alignment horizontal="right" vertical="center" wrapText="1" shrinkToFit="1"/>
    </xf>
    <xf numFmtId="0" fontId="16" fillId="0" borderId="0" xfId="0" applyFont="1"/>
    <xf numFmtId="0" fontId="17" fillId="0" borderId="4" xfId="0" applyFont="1" applyBorder="1" applyAlignment="1">
      <alignment horizontal="center" vertical="center" wrapText="1"/>
    </xf>
    <xf numFmtId="0" fontId="19" fillId="0" borderId="0" xfId="0" applyFont="1"/>
    <xf numFmtId="0" fontId="12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shrinkToFit="1"/>
    </xf>
    <xf numFmtId="0" fontId="7" fillId="2" borderId="2" xfId="0" applyFont="1" applyFill="1" applyBorder="1" applyAlignment="1">
      <alignment horizontal="right" vertical="center" wrapText="1" shrinkToFit="1"/>
    </xf>
    <xf numFmtId="14" fontId="4" fillId="2" borderId="0" xfId="0" applyNumberFormat="1" applyFont="1" applyFill="1" applyAlignment="1">
      <alignment horizontal="left"/>
    </xf>
    <xf numFmtId="0" fontId="14" fillId="2" borderId="13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center" vertical="center" wrapText="1"/>
    </xf>
    <xf numFmtId="164" fontId="18" fillId="2" borderId="7" xfId="0" applyNumberFormat="1" applyFont="1" applyFill="1" applyBorder="1" applyAlignment="1" applyProtection="1">
      <alignment horizontal="right" vertical="center" shrinkToFit="1"/>
      <protection locked="0" hidden="1"/>
    </xf>
    <xf numFmtId="164" fontId="18" fillId="2" borderId="2" xfId="0" applyNumberFormat="1" applyFont="1" applyFill="1" applyBorder="1" applyAlignment="1" applyProtection="1">
      <alignment horizontal="right" vertical="center" shrinkToFit="1"/>
      <protection locked="0" hidden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14" fontId="7" fillId="2" borderId="14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98" zoomScaleNormal="98" workbookViewId="0">
      <selection activeCell="T6" sqref="T6"/>
    </sheetView>
  </sheetViews>
  <sheetFormatPr defaultRowHeight="15" x14ac:dyDescent="0.25"/>
  <cols>
    <col min="1" max="1" width="3.42578125" style="3" customWidth="1"/>
    <col min="2" max="2" width="32" style="2" customWidth="1"/>
    <col min="3" max="3" width="10.7109375" style="10" customWidth="1"/>
    <col min="4" max="4" width="9.7109375" style="2" customWidth="1"/>
    <col min="5" max="5" width="7.5703125" style="2" customWidth="1"/>
    <col min="6" max="6" width="13.42578125" style="19" customWidth="1"/>
    <col min="7" max="7" width="12.7109375" style="19" customWidth="1"/>
    <col min="8" max="8" width="13.28515625" style="19" customWidth="1"/>
    <col min="9" max="9" width="11.140625" style="14" customWidth="1"/>
    <col min="10" max="10" width="6.42578125" style="15" customWidth="1"/>
    <col min="11" max="11" width="7.28515625" style="15" customWidth="1"/>
    <col min="12" max="12" width="7.42578125" style="15" customWidth="1"/>
    <col min="13" max="13" width="9.42578125" style="15" customWidth="1"/>
    <col min="14" max="14" width="10" style="15" customWidth="1"/>
    <col min="15" max="15" width="13.85546875" style="18" customWidth="1"/>
  </cols>
  <sheetData>
    <row r="1" spans="1:15" s="7" customFormat="1" ht="24.75" customHeight="1" thickBot="1" x14ac:dyDescent="0.3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s="7" customFormat="1" ht="36" customHeight="1" thickBot="1" x14ac:dyDescent="0.3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s="7" customFormat="1" ht="51" customHeight="1" x14ac:dyDescent="0.25">
      <c r="A3" s="76" t="s">
        <v>0</v>
      </c>
      <c r="B3" s="78" t="s">
        <v>10</v>
      </c>
      <c r="C3" s="80" t="s">
        <v>9</v>
      </c>
      <c r="D3" s="82" t="s">
        <v>21</v>
      </c>
      <c r="E3" s="80"/>
      <c r="F3" s="83" t="s">
        <v>24</v>
      </c>
      <c r="G3" s="83" t="s">
        <v>25</v>
      </c>
      <c r="H3" s="83" t="s">
        <v>24</v>
      </c>
      <c r="I3" s="58" t="s">
        <v>13</v>
      </c>
      <c r="J3" s="63" t="s">
        <v>1</v>
      </c>
      <c r="K3" s="63" t="s">
        <v>2</v>
      </c>
      <c r="L3" s="63" t="s">
        <v>3</v>
      </c>
      <c r="M3" s="63" t="s">
        <v>4</v>
      </c>
      <c r="N3" s="65" t="s">
        <v>12</v>
      </c>
      <c r="O3" s="60" t="s">
        <v>11</v>
      </c>
    </row>
    <row r="4" spans="1:15" ht="21" customHeight="1" x14ac:dyDescent="0.25">
      <c r="A4" s="77"/>
      <c r="B4" s="79"/>
      <c r="C4" s="81"/>
      <c r="D4" s="53" t="s">
        <v>5</v>
      </c>
      <c r="E4" s="54" t="s">
        <v>6</v>
      </c>
      <c r="F4" s="84"/>
      <c r="G4" s="84"/>
      <c r="H4" s="84"/>
      <c r="I4" s="59"/>
      <c r="J4" s="64"/>
      <c r="K4" s="64"/>
      <c r="L4" s="64"/>
      <c r="M4" s="64"/>
      <c r="N4" s="66"/>
      <c r="O4" s="61"/>
    </row>
    <row r="5" spans="1:15" s="42" customFormat="1" ht="27" customHeight="1" x14ac:dyDescent="0.25">
      <c r="A5" s="43">
        <v>1</v>
      </c>
      <c r="B5" s="52" t="s">
        <v>22</v>
      </c>
      <c r="C5" s="69" t="s">
        <v>27</v>
      </c>
      <c r="D5" s="67" t="s">
        <v>16</v>
      </c>
      <c r="E5" s="55">
        <v>1</v>
      </c>
      <c r="F5" s="56">
        <v>30200</v>
      </c>
      <c r="G5" s="57">
        <v>30200</v>
      </c>
      <c r="H5" s="57">
        <v>33000</v>
      </c>
      <c r="I5" s="20">
        <f t="shared" ref="I5:I6" si="0">ROUND((F5+G5+H5)/3,2)</f>
        <v>31133.33</v>
      </c>
      <c r="J5" s="48">
        <v>3</v>
      </c>
      <c r="K5" s="31">
        <f t="shared" ref="K5:K6" si="1">SQRT((POWER(F5-I5,2)+POWER(G5-I5,2)+POWER(H5-I5,2))/(J5-1))</f>
        <v>1616.580753736107</v>
      </c>
      <c r="L5" s="31">
        <f t="shared" ref="L5:L6" si="2">K5/I5*100</f>
        <v>5.1924440904204818</v>
      </c>
      <c r="M5" s="49" t="s">
        <v>7</v>
      </c>
      <c r="N5" s="22">
        <f t="shared" ref="N5:N6" si="3">I5</f>
        <v>31133.33</v>
      </c>
      <c r="O5" s="20">
        <f t="shared" ref="O5:O6" si="4">N5*E5</f>
        <v>31133.33</v>
      </c>
    </row>
    <row r="6" spans="1:15" s="42" customFormat="1" ht="26.25" customHeight="1" x14ac:dyDescent="0.25">
      <c r="A6" s="43">
        <v>2</v>
      </c>
      <c r="B6" s="52" t="s">
        <v>23</v>
      </c>
      <c r="C6" s="70"/>
      <c r="D6" s="68"/>
      <c r="E6" s="55">
        <v>1</v>
      </c>
      <c r="F6" s="56">
        <v>4500</v>
      </c>
      <c r="G6" s="57">
        <v>5000</v>
      </c>
      <c r="H6" s="57">
        <v>4900</v>
      </c>
      <c r="I6" s="20">
        <f t="shared" si="0"/>
        <v>4800</v>
      </c>
      <c r="J6" s="48">
        <v>3</v>
      </c>
      <c r="K6" s="31">
        <f t="shared" si="1"/>
        <v>264.57513110645908</v>
      </c>
      <c r="L6" s="31">
        <f t="shared" si="2"/>
        <v>5.5119818980512312</v>
      </c>
      <c r="M6" s="49" t="s">
        <v>7</v>
      </c>
      <c r="N6" s="22">
        <f t="shared" si="3"/>
        <v>4800</v>
      </c>
      <c r="O6" s="20">
        <f t="shared" si="4"/>
        <v>4800</v>
      </c>
    </row>
    <row r="7" spans="1:15" ht="14.25" customHeight="1" x14ac:dyDescent="0.25">
      <c r="A7" s="32"/>
      <c r="B7" s="51"/>
      <c r="C7" s="33"/>
      <c r="D7" s="34"/>
      <c r="E7" s="35"/>
      <c r="F7" s="36"/>
      <c r="G7" s="36"/>
      <c r="H7" s="36"/>
      <c r="I7" s="37"/>
      <c r="J7" s="38"/>
      <c r="K7" s="39"/>
      <c r="L7" s="39"/>
      <c r="M7" s="40"/>
      <c r="N7" s="41"/>
      <c r="O7" s="24">
        <f>SUM(O5:O6)</f>
        <v>35933.33</v>
      </c>
    </row>
    <row r="8" spans="1:15" x14ac:dyDescent="0.25">
      <c r="A8" s="6" t="s">
        <v>8</v>
      </c>
      <c r="B8" s="21"/>
      <c r="C8" s="8"/>
      <c r="D8" s="5"/>
      <c r="E8" s="5"/>
      <c r="F8" s="16"/>
      <c r="G8" s="16"/>
      <c r="H8" s="16"/>
      <c r="I8" s="11"/>
      <c r="J8" s="12"/>
      <c r="K8" s="13"/>
      <c r="L8" s="13"/>
      <c r="M8" s="17"/>
      <c r="N8" s="17"/>
      <c r="O8" s="23"/>
    </row>
    <row r="9" spans="1:15" ht="40.5" customHeight="1" x14ac:dyDescent="0.25">
      <c r="A9" s="72" t="s">
        <v>26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16.5" customHeight="1" x14ac:dyDescent="0.25">
      <c r="A10" s="74" t="s">
        <v>17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ht="48" customHeight="1" x14ac:dyDescent="0.25">
      <c r="A11" s="74" t="s">
        <v>18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15" ht="23.25" customHeight="1" x14ac:dyDescent="0.25">
      <c r="A12" s="74" t="s">
        <v>14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</row>
    <row r="13" spans="1:15" ht="19.5" customHeight="1" x14ac:dyDescent="0.25">
      <c r="A13" s="75" t="s">
        <v>19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5" s="7" customFormat="1" ht="15.75" x14ac:dyDescent="0.25">
      <c r="A14" s="71" t="s">
        <v>20</v>
      </c>
      <c r="B14" s="71"/>
      <c r="C14" s="71"/>
      <c r="D14" s="71"/>
      <c r="E14" s="71"/>
      <c r="F14" s="71"/>
      <c r="G14" s="19"/>
      <c r="H14" s="19"/>
      <c r="I14" s="14"/>
      <c r="J14" s="25"/>
      <c r="K14" s="25"/>
      <c r="L14" s="25"/>
      <c r="M14" s="25"/>
      <c r="N14" s="25"/>
      <c r="O14" s="26"/>
    </row>
    <row r="15" spans="1:15" s="7" customFormat="1" x14ac:dyDescent="0.25">
      <c r="A15" s="27"/>
      <c r="B15" s="50">
        <v>46121</v>
      </c>
      <c r="C15" s="28"/>
      <c r="D15" s="29"/>
      <c r="E15" s="29"/>
      <c r="F15" s="30"/>
      <c r="G15" s="19"/>
      <c r="H15" s="19"/>
      <c r="I15" s="14"/>
      <c r="J15" s="25"/>
      <c r="K15" s="25"/>
      <c r="L15" s="25"/>
      <c r="M15" s="25"/>
      <c r="N15" s="25"/>
      <c r="O15" s="26"/>
    </row>
    <row r="16" spans="1:15" ht="15.75" x14ac:dyDescent="0.25">
      <c r="A16" s="1"/>
      <c r="B16" s="4"/>
      <c r="C16" s="9"/>
      <c r="D16" s="4"/>
      <c r="E16" s="4"/>
    </row>
    <row r="17" spans="1:15" x14ac:dyDescent="0.25">
      <c r="A17" s="47"/>
      <c r="B17" s="46"/>
      <c r="C17" s="46"/>
      <c r="D17" s="46"/>
      <c r="E17" s="46"/>
      <c r="F17" s="46"/>
      <c r="G17" s="46"/>
      <c r="H17" s="46"/>
      <c r="I17" s="46"/>
      <c r="J17" s="46"/>
      <c r="K17" s="45"/>
      <c r="L17" s="45"/>
      <c r="M17" s="44"/>
      <c r="N17"/>
      <c r="O17"/>
    </row>
  </sheetData>
  <mergeCells count="24">
    <mergeCell ref="D5:D6"/>
    <mergeCell ref="C5:C6"/>
    <mergeCell ref="A1:O1"/>
    <mergeCell ref="A14:F14"/>
    <mergeCell ref="A9:O9"/>
    <mergeCell ref="A10:O10"/>
    <mergeCell ref="A11:O11"/>
    <mergeCell ref="A12:O12"/>
    <mergeCell ref="A13:O13"/>
    <mergeCell ref="A3:A4"/>
    <mergeCell ref="B3:B4"/>
    <mergeCell ref="C3:C4"/>
    <mergeCell ref="D3:E3"/>
    <mergeCell ref="F3:F4"/>
    <mergeCell ref="G3:G4"/>
    <mergeCell ref="H3:H4"/>
    <mergeCell ref="I3:I4"/>
    <mergeCell ref="O3:O4"/>
    <mergeCell ref="A2:O2"/>
    <mergeCell ref="J3:J4"/>
    <mergeCell ref="K3:K4"/>
    <mergeCell ref="L3:L4"/>
    <mergeCell ref="M3:M4"/>
    <mergeCell ref="N3:N4"/>
  </mergeCells>
  <pageMargins left="0.11811023622047245" right="0.11811023622047245" top="0.15748031496062992" bottom="0.1574803149606299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Ехалова</cp:lastModifiedBy>
  <cp:lastPrinted>2026-04-09T08:58:51Z</cp:lastPrinted>
  <dcterms:created xsi:type="dcterms:W3CDTF">2016-11-29T22:46:09Z</dcterms:created>
  <dcterms:modified xsi:type="dcterms:W3CDTF">2026-04-09T08:59:43Z</dcterms:modified>
</cp:coreProperties>
</file>