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zotov\Desktop\"/>
    </mc:Choice>
  </mc:AlternateContent>
  <bookViews>
    <workbookView xWindow="930" yWindow="0" windowWidth="15795" windowHeight="6390" tabRatio="500"/>
  </bookViews>
  <sheets>
    <sheet name="Лист1" sheetId="1" r:id="rId1"/>
  </sheets>
  <definedNames>
    <definedName name="_xlnm.Print_Area" localSheetId="0">Лист1!$A$1:$M$14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1" i="1" l="1"/>
  <c r="M11" i="1" s="1"/>
  <c r="M12" i="1" s="1"/>
  <c r="I11" i="1"/>
  <c r="J11" i="1" s="1"/>
  <c r="K11" i="1" s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<sst xmlns="http://schemas.openxmlformats.org/spreadsheetml/2006/main" count="28" uniqueCount="28">
  <si>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</si>
  <si>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Поставка комплектующих для серверного оборудования</t>
  </si>
  <si>
    <t>(указывается предмет контракта)</t>
  </si>
  <si>
    <t>Дата подготовки обоснования начальной (максимальной) цены контракта: 08.06.2026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</si>
  <si>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</si>
  <si>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</si>
  <si>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</si>
  <si>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</si>
  <si>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</si>
  <si>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</si>
  <si>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</si>
  <si>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</si>
  <si>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</si>
  <si>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</si>
  <si>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</si>
  <si>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>https://cbm.company/00ar038-blok-pitaniya-lenovo-ibm-580w-power-supply-storwize-v7000</t>
  </si>
  <si>
    <t>https://bouz.ru/catalog/blok_pitaniya/blok_pitaniya_ibm_580w_v7000_85y5846/</t>
  </si>
  <si>
    <t>https://www.tk-asiatorg.ru/goods/289024604-blok_pitaniya_ibm_580w_v7000_85y5846_bloki_pitaniya?ysclid=mq7t56j8dt893175295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</si>
  <si>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</si>
  <si>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</si>
  <si>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</si>
  <si>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Блок питания</t>
  </si>
  <si>
    <t>В соответствии с техническим заданием</t>
  </si>
  <si>
    <t>Усл.ед</t>
  </si>
  <si>
    <t>Начальная (максимальная) цена контракта (НМЦК)*, руб.</t>
  </si>
  <si>
    <t>Н(М)ЦК контракта,                          руб.</t>
  </si>
  <si>
    <t>Руководствуясь п. 2 ст. 72, п. 3 ст. 219 БК РФ, Заказчик принял решение установить НМЦК с коэффициентом снижения 30,7407720693 % в соответсвии с доведенными ЛБО в размере 68 614,66 (Шестьдесят восемь тысяч шестьсот четырнадцать) рублей 66 копеек.</t>
  </si>
  <si>
    <t>Коэффицент снижения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</si>
</sst>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\-??_р_._-;_-@_-"/>
    <numFmt numFmtId="165" formatCode="_-* #,##0.00\ _₽_-;\-* #,##0.00\ _₽_-;_-* \-??\ _₽_-;_-@_-"/>
    <numFmt numFmtId="166" formatCode="#,##0.0000000000_ ;\-#,##0.0000000000\ "/>
    <numFmt numFmtId="167" formatCode="0.0000000000"/>
  </numFmts>
  <fonts count="19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0"/>
      <color rgb="FF0000FF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17" fillId="0" borderId="0" applyBorder="0" applyProtection="0"/>
    <xf numFmtId="0" fontId="11" fillId="0" borderId="0" applyBorder="0" applyProtection="0"/>
    <xf numFmtId="0" fontId="1" fillId="0" borderId="0"/>
    <xf numFmtId="164" fontId="18" fillId="0" borderId="0" applyBorder="0" applyProtection="0"/>
  </cellStyleXfs>
  <cellXfs count="42">
    <xf numFmtId="0" fontId="0" fillId="0" borderId="0" xfId="0"/>
    <xf numFmtId="2" fontId="9" fillId="0" borderId="4" xfId="0" applyNumberFormat="1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distributed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3" xfId="2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</xf>
    <xf numFmtId="4" fontId="16" fillId="0" borderId="4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165" fontId="7" fillId="0" borderId="4" xfId="1" applyFont="1" applyBorder="1" applyAlignment="1" applyProtection="1">
      <alignment horizontal="center" vertical="center" wrapText="1"/>
    </xf>
    <xf numFmtId="165" fontId="7" fillId="0" borderId="4" xfId="1" applyFont="1" applyBorder="1" applyAlignment="1" applyProtection="1"/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/>
    </xf>
    <xf numFmtId="0" fontId="6" fillId="0" borderId="4" xfId="0" applyFont="1" applyFill="1" applyBorder="1"/>
    <xf numFmtId="0" fontId="7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Border="1"/>
    <xf numFmtId="4" fontId="6" fillId="0" borderId="4" xfId="0" applyNumberFormat="1" applyFont="1" applyFill="1" applyBorder="1" applyAlignment="1">
      <alignment horizontal="center" vertical="center"/>
    </xf>
    <xf numFmtId="166" fontId="0" fillId="0" borderId="0" xfId="0" applyNumberFormat="1" applyAlignment="1" applyProtection="1"/>
    <xf numFmtId="166" fontId="6" fillId="0" borderId="0" xfId="0" applyNumberFormat="1" applyFont="1" applyFill="1" applyBorder="1" applyAlignment="1">
      <alignment vertical="center"/>
    </xf>
    <xf numFmtId="167" fontId="6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19800</xdr:colOff>
      <xdr:row>8</xdr:row>
      <xdr:rowOff>991800</xdr:rowOff>
    </xdr:from>
    <xdr:to>
      <xdr:col>10</xdr:col>
      <xdr:colOff>1375560</xdr:colOff>
      <xdr:row>8</xdr:row>
      <xdr:rowOff>1369800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582680" y="5725800"/>
          <a:ext cx="1355760" cy="378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104760</xdr:colOff>
      <xdr:row>8</xdr:row>
      <xdr:rowOff>819000</xdr:rowOff>
    </xdr:from>
    <xdr:to>
      <xdr:col>9</xdr:col>
      <xdr:colOff>1265040</xdr:colOff>
      <xdr:row>8</xdr:row>
      <xdr:rowOff>1288440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187320" y="5553000"/>
          <a:ext cx="1160280" cy="46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239760</xdr:colOff>
      <xdr:row>13</xdr:row>
      <xdr:rowOff>265320</xdr:rowOff>
    </xdr:to>
    <xdr:sp macro="" textlink="">
      <xdr:nvSpPr>
        <xdr:cNvPr id="4" name="TextBox 3"/>
        <xdr:cNvSpPr/>
      </xdr:nvSpPr>
      <xdr:spPr>
        <a:xfrm>
          <a:off x="23074200" y="870876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m.company/00ar038-blok-pitaniya-lenovo-ibm-580w-power-supply-storwize-v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topLeftCell="A7" zoomScale="75" zoomScaleNormal="75" workbookViewId="0">
      <selection activeCell="M28" sqref="M28"/>
    </sheetView>
  </sheetViews>
  <sheetFormatPr defaultColWidth="8.7109375" defaultRowHeight="15" x14ac:dyDescent="0.25"/>
  <cols>
    <col min="1" max="1" width="13.7109375" style="12" customWidth="1"/>
    <col min="2" max="2" width="57.85546875" style="12" customWidth="1"/>
    <col min="3" max="3" width="33.42578125" style="12" customWidth="1"/>
    <col min="4" max="4" width="12.7109375" style="12" customWidth="1"/>
    <col min="5" max="5" width="10.140625" style="12" customWidth="1"/>
    <col min="6" max="6" width="23.7109375" style="12" customWidth="1"/>
    <col min="7" max="7" width="19.28515625" style="12" customWidth="1"/>
    <col min="8" max="8" width="18.7109375" style="12" customWidth="1"/>
    <col min="9" max="9" width="24.42578125" style="12" customWidth="1"/>
    <col min="10" max="10" width="21" style="12" customWidth="1"/>
    <col min="11" max="11" width="28.5703125" style="12" customWidth="1"/>
    <col min="12" max="12" width="17.140625" style="12" customWidth="1"/>
    <col min="13" max="13" width="19.7109375" style="12" customWidth="1"/>
    <col min="14" max="14" width="21.28515625" customWidth="1"/>
    <col min="15" max="15" width="18.28515625" customWidth="1"/>
    <col min="16384" max="16384" width="11.5703125" style="12" customWidth="1"/>
  </cols>
  <sheetData>
    <row r="1" spans="1:18" ht="18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8" ht="56.25" customHeigh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8" ht="17.2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8" ht="33" customHeight="1" x14ac:dyDescent="0.25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8" ht="34.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8" ht="140.25" customHeight="1" x14ac:dyDescent="0.25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8" s="13" customFormat="1" ht="18.75" customHeight="1" x14ac:dyDescent="0.3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8" s="13" customFormat="1" ht="54" customHeight="1" x14ac:dyDescent="0.3">
      <c r="A8" s="4" t="s">
        <v>7</v>
      </c>
      <c r="B8" s="3" t="s">
        <v>8</v>
      </c>
      <c r="C8" s="2" t="s">
        <v>9</v>
      </c>
      <c r="D8" s="3" t="s">
        <v>10</v>
      </c>
      <c r="E8" s="3" t="s">
        <v>11</v>
      </c>
      <c r="F8" s="2" t="s">
        <v>12</v>
      </c>
      <c r="G8" s="2"/>
      <c r="H8" s="2"/>
      <c r="I8" s="1"/>
      <c r="J8" s="1"/>
      <c r="K8" s="1"/>
      <c r="L8" s="3" t="s">
        <v>13</v>
      </c>
      <c r="M8" s="3" t="s">
        <v>14</v>
      </c>
      <c r="N8" s="41" t="s">
        <v>27</v>
      </c>
      <c r="O8" s="41" t="s">
        <v>25</v>
      </c>
    </row>
    <row r="9" spans="1:18" s="13" customFormat="1" ht="108" customHeight="1" x14ac:dyDescent="0.3">
      <c r="A9" s="4"/>
      <c r="B9" s="4"/>
      <c r="C9" s="2"/>
      <c r="D9" s="3"/>
      <c r="E9" s="3"/>
      <c r="F9" s="15" t="s">
        <v>15</v>
      </c>
      <c r="G9" s="16" t="s">
        <v>16</v>
      </c>
      <c r="H9" s="16" t="s">
        <v>17</v>
      </c>
      <c r="I9" s="17" t="s">
        <v>18</v>
      </c>
      <c r="J9" s="17" t="s">
        <v>19</v>
      </c>
      <c r="K9" s="18" t="s">
        <v>20</v>
      </c>
      <c r="L9" s="3"/>
      <c r="M9" s="3"/>
      <c r="N9" s="32"/>
      <c r="O9" s="32"/>
      <c r="P9" s="19"/>
    </row>
    <row r="10" spans="1:18" s="13" customFormat="1" ht="18.75" x14ac:dyDescent="0.3">
      <c r="A10" s="20">
        <v>1</v>
      </c>
      <c r="B10" s="20">
        <v>2</v>
      </c>
      <c r="C10" s="21">
        <v>3</v>
      </c>
      <c r="D10" s="20">
        <v>4</v>
      </c>
      <c r="E10" s="20">
        <v>5</v>
      </c>
      <c r="F10" s="21">
        <v>6</v>
      </c>
      <c r="G10" s="20">
        <v>7</v>
      </c>
      <c r="H10" s="20">
        <v>8</v>
      </c>
      <c r="I10" s="20">
        <v>11</v>
      </c>
      <c r="J10" s="20">
        <v>12</v>
      </c>
      <c r="K10" s="21">
        <v>13</v>
      </c>
      <c r="L10" s="20">
        <v>14</v>
      </c>
      <c r="M10" s="20">
        <v>15</v>
      </c>
      <c r="N10" s="31"/>
      <c r="O10" s="31"/>
    </row>
    <row r="11" spans="1:18" ht="132.75" customHeight="1" x14ac:dyDescent="0.25">
      <c r="A11" s="14">
        <v>1</v>
      </c>
      <c r="B11" s="22" t="s">
        <v>21</v>
      </c>
      <c r="C11" s="14" t="s">
        <v>22</v>
      </c>
      <c r="D11" s="14" t="s">
        <v>23</v>
      </c>
      <c r="E11" s="14">
        <v>2</v>
      </c>
      <c r="F11" s="23">
        <v>49896</v>
      </c>
      <c r="G11" s="24">
        <v>43465</v>
      </c>
      <c r="H11" s="24">
        <v>55243</v>
      </c>
      <c r="I11" s="24">
        <f>AVERAGE(F11:H11)</f>
        <v>49534.666666666664</v>
      </c>
      <c r="J11" s="25">
        <f>SQRT(((SUM((POWER(F11-I11,2)),(POWER(G11-I11,2)),(POWER(H11-I11,2))))/3))</f>
        <v>4815.1318661993973</v>
      </c>
      <c r="K11" s="25">
        <f>J11/I11*100</f>
        <v>9.7207313387245247</v>
      </c>
      <c r="L11" s="24">
        <f>ROUND((F11+G11+H11)/3,2)</f>
        <v>49534.67</v>
      </c>
      <c r="M11" s="26">
        <f>L11*E11</f>
        <v>99069.34</v>
      </c>
      <c r="N11" s="39">
        <v>30.7407720693</v>
      </c>
      <c r="O11" s="36">
        <v>68614.66</v>
      </c>
    </row>
    <row r="12" spans="1:18" ht="34.5" customHeight="1" x14ac:dyDescent="0.25">
      <c r="A12" s="3" t="s">
        <v>24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7">
        <f>SUM(M11:M11)</f>
        <v>99069.34</v>
      </c>
      <c r="N12" s="33"/>
      <c r="O12" s="33"/>
    </row>
    <row r="13" spans="1:18" s="13" customFormat="1" ht="18.75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34"/>
      <c r="O13" s="34"/>
    </row>
    <row r="14" spans="1:18" s="30" customFormat="1" ht="41.25" customHeight="1" x14ac:dyDescent="0.25">
      <c r="A14" s="40" t="s">
        <v>26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5" customHeight="1" x14ac:dyDescent="0.25">
      <c r="N15" s="34"/>
      <c r="O15" s="34"/>
    </row>
    <row r="16" spans="1:18" ht="15" customHeight="1" x14ac:dyDescent="0.25">
      <c r="M16" s="37"/>
      <c r="N16" s="38"/>
      <c r="O16" s="34"/>
    </row>
    <row r="17" spans="14:15" ht="15" customHeight="1" x14ac:dyDescent="0.25">
      <c r="N17" s="34"/>
      <c r="O17" s="34"/>
    </row>
    <row r="18" spans="14:15" ht="15" customHeight="1" x14ac:dyDescent="0.25">
      <c r="N18" s="34"/>
      <c r="O18" s="34"/>
    </row>
    <row r="19" spans="14:15" x14ac:dyDescent="0.25">
      <c r="N19" s="35"/>
      <c r="O19" s="35"/>
    </row>
    <row r="20" spans="14:15" x14ac:dyDescent="0.25">
      <c r="N20" s="35"/>
      <c r="O20" s="35"/>
    </row>
    <row r="21" spans="14:15" x14ac:dyDescent="0.25">
      <c r="N21" s="35"/>
      <c r="O21" s="35"/>
    </row>
  </sheetData>
  <mergeCells count="18">
    <mergeCell ref="A12:L12"/>
    <mergeCell ref="A14:R14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:M1"/>
    <mergeCell ref="A2:M2"/>
    <mergeCell ref="A3:M3"/>
    <mergeCell ref="A4:M4"/>
    <mergeCell ref="A5:M5"/>
  </mergeCells>
  <hyperlinks>
    <hyperlink ref="F9" r:id="rId1"/>
  </hyperlinks>
  <pageMargins left="0.7" right="0.7" top="0.75" bottom="0.75" header="0.511811023622047" footer="0.511811023622047"/>
  <pageSetup paperSize="9" scale="31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Изотов-Ставцев Олесь Викторович</cp:lastModifiedBy>
  <cp:revision>7</cp:revision>
  <dcterms:created xsi:type="dcterms:W3CDTF">2024-05-20T08:37:37Z</dcterms:created>
  <dcterms:modified xsi:type="dcterms:W3CDTF">2026-06-10T13:13:44Z</dcterms:modified>
  <dc:language>ru-RU</dc:language>
</cp:coreProperties>
</file>