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проект видеонаблюдения\"/>
    </mc:Choice>
  </mc:AlternateContent>
  <xr:revisionPtr revIDLastSave="0" documentId="8_{B79A9636-CE1B-4614-AA7D-8844F93FAD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I4" i="2" s="1"/>
  <c r="J4" i="2" s="1"/>
  <c r="K4" i="2" l="1"/>
  <c r="L4" i="2" s="1"/>
  <c r="M4" i="2" s="1"/>
  <c r="N4" i="2" s="1"/>
  <c r="N5" i="2" s="1"/>
  <c r="H6" i="2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<sst xmlns="http://schemas.openxmlformats.org/spreadsheetml/2006/main" count="27" uniqueCount="27">
  <si>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</si>
  <si>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</si>
  <si>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</si>
  <si>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</si>
  <si>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</si>
  <si>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</si>
  <si>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</si>
  <si>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</si>
  <si>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</si>
  <si>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</si>
  <si>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</si>
  <si>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</si>
  <si>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</si>
  <si>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>Расчет Н(М)ЦК произвел:</t>
  </si>
  <si>
    <t>В результате проведенного расчета Н(М)Ц контракта составила:</t>
  </si>
  <si>
    <t xml:space="preserve">* При определении Н(М)Ц 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</si>
  <si>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Расчет Н(М)ЦК по формуле: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</si>
  <si>
    <t>Коммерческие предложения (руб./ед.изм.)</t>
  </si>
  <si>
    <t>Обоснование начальной (максимальной) цены контракта</t>
  </si>
  <si>
    <t xml:space="preserve"> </t>
  </si>
  <si>
    <t>ус.ед.</t>
  </si>
  <si>
    <t>Руководитель контракной службы</t>
  </si>
  <si>
    <t>Панова Е.В.</t>
  </si>
  <si>
    <t>оказание услуг на составление проектно-сметной документации на установку системы видеонаблюдения (ВН) в зданиях федерального казенного учреждения «Республиканская клиническая инфекционная больница» Министерства здравоохранения Российской Федерации по адресу: 196641, г. Санкт-Петербург, п. Усть-Ижора, Шлиссельбургское ш., д.3</t>
  </si>
  <si>
    <t>Поставщик №1 
вх. №1731 от 20.08.2026
в ответ на исх.№1549 от 20.08.2026</t>
  </si>
  <si>
    <t>Поставщик №2 
вх. №1729 от 20.08.2026
в ответ на исх.№1551 от 20.08.2026</t>
  </si>
  <si>
    <t>Поставщик №3 
вх. №1730 от 20.08.2026
в ответ на исх.№1550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</si>
</sst>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1028700</xdr:rowOff>
    </xdr:from>
    <xdr:to>
      <xdr:col>9</xdr:col>
      <xdr:colOff>922020</xdr:colOff>
      <xdr:row>2</xdr:row>
      <xdr:rowOff>1318260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2709F6D6-3781-497B-91E1-68EB70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232660"/>
          <a:ext cx="8077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9AEA6B1F-32D7-4C63-9AA8-817298F4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212598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22860</xdr:colOff>
      <xdr:row>2</xdr:row>
      <xdr:rowOff>1600200</xdr:rowOff>
    </xdr:from>
    <xdr:to>
      <xdr:col>10</xdr:col>
      <xdr:colOff>1546860</xdr:colOff>
      <xdr:row>2</xdr:row>
      <xdr:rowOff>1965960</xdr:rowOff>
    </xdr:to>
    <xdr:pic>
      <xdr:nvPicPr>
        <xdr:cNvPr id="2761" name="Picture 5">
          <a:extLst>
            <a:ext uri="{FF2B5EF4-FFF2-40B4-BE49-F238E27FC236}">
              <a16:creationId xmlns:a16="http://schemas.microsoft.com/office/drawing/2014/main" id="{994A2B9D-7D56-4646-AA8C-BE84A071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28041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281940</xdr:colOff>
      <xdr:row>2</xdr:row>
      <xdr:rowOff>1249680</xdr:rowOff>
    </xdr:from>
    <xdr:to>
      <xdr:col>10</xdr:col>
      <xdr:colOff>441960</xdr:colOff>
      <xdr:row>2</xdr:row>
      <xdr:rowOff>1478280</xdr:rowOff>
    </xdr:to>
    <xdr:pic>
      <xdr:nvPicPr>
        <xdr:cNvPr id="2762" name="Picture 6">
          <a:extLst>
            <a:ext uri="{FF2B5EF4-FFF2-40B4-BE49-F238E27FC236}">
              <a16:creationId xmlns:a16="http://schemas.microsoft.com/office/drawing/2014/main" id="{B7727F53-7928-4774-934D-AB110C7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20" y="245364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showGridLines="0" tabSelected="1" topLeftCell="A6" zoomScaleNormal="100" workbookViewId="0">
      <selection activeCell="F15" sqref="F15"/>
    </sheetView>
  </sheetViews>
  <sheetFormatPr defaultColWidth="9.109375" defaultRowHeight="13.2" x14ac:dyDescent="0.25"/>
  <cols>
    <col min="1" max="1" width="3.109375" style="2" customWidth="1"/>
    <col min="2" max="2" width="24.109375" style="2" customWidth="1"/>
    <col min="3" max="3" width="5.88671875" style="2" customWidth="1"/>
    <col min="4" max="4" width="6.88671875" style="2" customWidth="1"/>
    <col min="5" max="5" width="14" style="2" customWidth="1"/>
    <col min="6" max="6" width="14.5546875" style="2" customWidth="1"/>
    <col min="7" max="7" width="14.109375" style="2" customWidth="1"/>
    <col min="8" max="8" width="16.33203125" style="2" bestFit="1" customWidth="1"/>
    <col min="9" max="9" width="15.44140625" style="2" customWidth="1"/>
    <col min="10" max="10" width="14.33203125" style="2" customWidth="1"/>
    <col min="11" max="11" width="22.6640625" style="2" customWidth="1"/>
    <col min="12" max="12" width="16.33203125" style="2" bestFit="1" customWidth="1"/>
    <col min="13" max="13" width="13" style="2" bestFit="1" customWidth="1"/>
    <col min="14" max="14" width="16.33203125" style="2" bestFit="1" customWidth="1"/>
    <col min="15" max="16384" width="9.109375" style="2"/>
  </cols>
  <sheetData>
    <row r="1" spans="1:15" ht="39" customHeight="1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56.25" customHeight="1" x14ac:dyDescent="0.25">
      <c r="A2" s="36" t="s">
        <v>0</v>
      </c>
      <c r="B2" s="37" t="s">
        <v>9</v>
      </c>
      <c r="C2" s="37" t="s">
        <v>1</v>
      </c>
      <c r="D2" s="37" t="s">
        <v>2</v>
      </c>
      <c r="E2" s="45" t="s">
        <v>17</v>
      </c>
      <c r="F2" s="46"/>
      <c r="G2" s="47"/>
      <c r="H2" s="41" t="s">
        <v>12</v>
      </c>
      <c r="I2" s="42"/>
      <c r="J2" s="43"/>
      <c r="K2" s="44" t="s">
        <v>10</v>
      </c>
      <c r="L2" s="44"/>
      <c r="M2" s="44"/>
      <c r="N2" s="44"/>
    </row>
    <row r="3" spans="1:15" ht="159" customHeight="1" x14ac:dyDescent="0.25">
      <c r="A3" s="37"/>
      <c r="B3" s="38"/>
      <c r="C3" s="38"/>
      <c r="D3" s="38"/>
      <c r="E3" s="31" t="s">
        <v>24</v>
      </c>
      <c r="F3" s="31" t="s">
        <v>25</v>
      </c>
      <c r="G3" s="31" t="s">
        <v>26</v>
      </c>
      <c r="H3" s="3" t="s">
        <v>5</v>
      </c>
      <c r="I3" s="3" t="s">
        <v>3</v>
      </c>
      <c r="J3" s="14" t="s">
        <v>4</v>
      </c>
      <c r="K3" s="3" t="s">
        <v>16</v>
      </c>
      <c r="L3" s="15" t="s">
        <v>6</v>
      </c>
      <c r="M3" s="15" t="s">
        <v>7</v>
      </c>
      <c r="N3" s="15" t="s">
        <v>11</v>
      </c>
    </row>
    <row r="4" spans="1:15" ht="198" x14ac:dyDescent="0.25">
      <c r="A4" s="21">
        <v>1</v>
      </c>
      <c r="B4" s="22" t="s">
        <v>23</v>
      </c>
      <c r="C4" s="28" t="s">
        <v>20</v>
      </c>
      <c r="D4" s="29">
        <v>1</v>
      </c>
      <c r="E4" s="30">
        <v>150000</v>
      </c>
      <c r="F4" s="30">
        <v>124620</v>
      </c>
      <c r="G4" s="30">
        <v>168000</v>
      </c>
      <c r="H4" s="24">
        <f>AVERAGE(E4:G4)</f>
        <v>147540</v>
      </c>
      <c r="I4" s="25">
        <f>SQRT(((SUM((POWER(G4-H4,2)),(POWER(F4-H4,2)),(POWER(E4-H4,2)))/(COLUMNS(E4:G4)-1))))</f>
        <v>21794.375421195258</v>
      </c>
      <c r="J4" s="25">
        <f>I4/H4*100</f>
        <v>14.771841819977807</v>
      </c>
      <c r="K4" s="26">
        <f>((D4/3)*(SUM(E4:G4)))</f>
        <v>147540</v>
      </c>
      <c r="L4" s="27">
        <f>K4/D4</f>
        <v>147540</v>
      </c>
      <c r="M4" s="26">
        <f>ROUNDDOWN(L4,2)</f>
        <v>147540</v>
      </c>
      <c r="N4" s="26">
        <f>M4*D4</f>
        <v>147540</v>
      </c>
    </row>
    <row r="5" spans="1:15" ht="30" customHeight="1" x14ac:dyDescent="0.25">
      <c r="A5" s="40" t="s">
        <v>19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26">
        <f>SUM(N4:N4)</f>
        <v>147540</v>
      </c>
    </row>
    <row r="6" spans="1:15" ht="15.6" x14ac:dyDescent="0.25">
      <c r="A6" s="39" t="s">
        <v>14</v>
      </c>
      <c r="B6" s="39"/>
      <c r="C6" s="39"/>
      <c r="D6" s="39"/>
      <c r="E6" s="39"/>
      <c r="F6" s="39"/>
      <c r="G6" s="39"/>
      <c r="H6" s="16">
        <f>N5</f>
        <v>147540</v>
      </c>
      <c r="I6" s="13" t="s">
        <v>8</v>
      </c>
      <c r="J6" s="13"/>
      <c r="K6" s="13"/>
      <c r="L6" s="13"/>
      <c r="M6" s="13"/>
      <c r="N6" s="16"/>
    </row>
    <row r="7" spans="1:15" ht="32.2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5" ht="67.5" customHeight="1" x14ac:dyDescent="0.25">
      <c r="A8" s="33" t="s">
        <v>15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18" x14ac:dyDescent="0.35">
      <c r="A9" s="32" t="s">
        <v>13</v>
      </c>
      <c r="B9" s="32"/>
      <c r="C9" s="32"/>
      <c r="D9" s="32"/>
      <c r="E9" s="32"/>
      <c r="F9" s="17"/>
      <c r="G9" s="17"/>
      <c r="H9" s="17"/>
      <c r="I9" s="17"/>
      <c r="J9" s="17"/>
      <c r="K9" s="11"/>
      <c r="L9" s="11"/>
      <c r="M9" s="11"/>
      <c r="N9" s="11"/>
    </row>
    <row r="10" spans="1:15" ht="22.95" customHeight="1" x14ac:dyDescent="0.25">
      <c r="A10" s="34" t="s">
        <v>21</v>
      </c>
      <c r="B10" s="34"/>
      <c r="C10" s="34"/>
      <c r="D10" s="34"/>
      <c r="E10" s="34"/>
      <c r="F10" s="18"/>
      <c r="G10" s="34"/>
      <c r="H10" s="34"/>
      <c r="I10" s="34"/>
      <c r="J10" s="19" t="s">
        <v>22</v>
      </c>
      <c r="K10" s="20"/>
      <c r="L10" s="20"/>
      <c r="M10" s="20"/>
      <c r="N10" s="20"/>
    </row>
    <row r="11" spans="1:15" ht="15.6" x14ac:dyDescent="0.3">
      <c r="A11" s="6"/>
      <c r="B11" s="23">
        <v>46255</v>
      </c>
      <c r="C11" s="6"/>
      <c r="D11" s="7"/>
      <c r="E11" s="8"/>
      <c r="F11" s="9"/>
      <c r="G11" s="10"/>
      <c r="H11" s="5"/>
      <c r="I11" s="5"/>
      <c r="J11" s="5"/>
      <c r="K11" s="5"/>
      <c r="L11" s="5"/>
      <c r="M11" s="5"/>
      <c r="N11" s="5"/>
    </row>
    <row r="12" spans="1:15" ht="15.6" x14ac:dyDescent="0.3">
      <c r="A12" s="6"/>
      <c r="B12" s="6"/>
      <c r="C12" s="6"/>
      <c r="D12" s="7"/>
      <c r="E12" s="8"/>
      <c r="F12" s="9"/>
      <c r="G12" s="10"/>
      <c r="H12" s="5"/>
      <c r="I12" s="5"/>
      <c r="J12" s="5"/>
      <c r="K12" s="5"/>
      <c r="L12" s="5"/>
      <c r="M12" s="5"/>
      <c r="N12" s="5"/>
    </row>
    <row r="13" spans="1:15" s="1" customFormat="1" ht="21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2"/>
    </row>
    <row r="14" spans="1:15" s="4" customFormat="1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66" customHeight="1" x14ac:dyDescent="0.25"/>
    <row r="16" spans="1:15" ht="15.75" customHeight="1" x14ac:dyDescent="0.25"/>
    <row r="17" spans="1:14" s="5" customFormat="1" ht="15.6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5" customFormat="1" ht="13.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5" customFormat="1" ht="1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</sheetData>
  <mergeCells count="15">
    <mergeCell ref="A9:E9"/>
    <mergeCell ref="A8:N8"/>
    <mergeCell ref="G10:I10"/>
    <mergeCell ref="A1:N1"/>
    <mergeCell ref="A2:A3"/>
    <mergeCell ref="B2:B3"/>
    <mergeCell ref="C2:C3"/>
    <mergeCell ref="A6:G6"/>
    <mergeCell ref="A5:M5"/>
    <mergeCell ref="D2:D3"/>
    <mergeCell ref="H2:J2"/>
    <mergeCell ref="K2:N2"/>
    <mergeCell ref="E2:G2"/>
    <mergeCell ref="A7:N7"/>
    <mergeCell ref="A10:E10"/>
  </mergeCells>
  <pageMargins left="0.46" right="0.32" top="0.33" bottom="0.26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Панова Елизавета Валерьевна</cp:lastModifiedBy>
  <cp:lastPrinted>2026-07-17T11:17:47Z</cp:lastPrinted>
  <dcterms:created xsi:type="dcterms:W3CDTF">2014-01-15T18:15:09Z</dcterms:created>
  <dcterms:modified xsi:type="dcterms:W3CDTF">2026-08-21T09:00:07Z</dcterms:modified>
</cp:coreProperties>
</file>