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E14" i="1" l="1"/>
  <c r="E15" i="1"/>
  <c r="E16" i="1"/>
  <c r="E17" i="1"/>
  <c r="E13" i="1"/>
  <c r="E12" i="1"/>
  <c r="G12" i="1" l="1"/>
  <c r="I12" i="1"/>
  <c r="L12" i="1"/>
  <c r="M12" i="1"/>
  <c r="G13" i="1"/>
  <c r="I13" i="1"/>
  <c r="L13" i="1"/>
  <c r="M13" i="1"/>
  <c r="N13" i="1" l="1"/>
  <c r="O13" i="1" s="1"/>
  <c r="N12" i="1"/>
  <c r="O12" i="1" s="1"/>
  <c r="M14" i="1"/>
  <c r="M15" i="1"/>
  <c r="M16" i="1"/>
  <c r="M17" i="1"/>
  <c r="L14" i="1"/>
  <c r="L15" i="1"/>
  <c r="L16" i="1"/>
  <c r="L17" i="1"/>
  <c r="I14" i="1"/>
  <c r="I15" i="1"/>
  <c r="I16" i="1"/>
  <c r="I17" i="1"/>
  <c r="G14" i="1"/>
  <c r="G15" i="1"/>
  <c r="G16" i="1"/>
  <c r="G17" i="1"/>
  <c r="N16" i="1" l="1"/>
  <c r="O16" i="1" s="1"/>
  <c r="N15" i="1"/>
  <c r="O15" i="1" s="1"/>
  <c r="N17" i="1"/>
  <c r="O17" i="1" s="1"/>
  <c r="N14" i="1"/>
  <c r="O14" i="1" s="1"/>
  <c r="E18" i="1" l="1"/>
  <c r="G18" i="1"/>
  <c r="I18" i="1"/>
</calcChain>
</file>

<file path=xl/sharedStrings.xml><?xml version="1.0" encoding="utf-8"?>
<sst xmlns="http://schemas.openxmlformats.org/spreadsheetml/2006/main" count="48" uniqueCount="37">
  <si>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</si>
  <si>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</si>
  <si>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</si>
  <si>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</si>
  <si>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</si>
  <si>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</si>
  <si>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</si>
  <si>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</si>
  <si>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</si>
  <si>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</si>
  <si>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</si>
  <si>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</si>
  <si>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</si>
  <si>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</si>
  <si>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</si>
  <si>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</si>
  <si>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</si>
  <si>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</si>
  <si>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</si>
  <si>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</si>
  <si>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</si>
  <si>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</si>
  <si>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</t>
  </si>
  <si>
    <t>Направлены запросы о предоставлении ценовой информации поставщикам, информация о которых содержится в ГИСП.</t>
  </si>
  <si>
    <t>Осуществлен поиск ценовой информации в реестре  заключенных заказчиками, размещенном на официальном сайте единой информационной системы в сфере закупок (далее - реестр контрактов, ЕИС), информации об исполненных контрактах на поставку товара с условиями, схожими с потребностями заказчика.</t>
  </si>
  <si>
    <t>Произведен анализ общедоступной ценовой информации (реклама, каталоги, описания услуг и другие предложения, обращенные к неопределенному кругу лиц, сведения о заключенных контрактах на поставку товара с условиями, схожими с потребностями заказчика).</t>
  </si>
  <si>
    <t>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</si>
  <si>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СПС Консультант Бюджетные организации: Версия Проф, 89319</t>
  </si>
  <si>
    <t xml:space="preserve">СС Деловые бумаги, 258668 </t>
  </si>
  <si>
    <t xml:space="preserve">СС КонсультантАрбитраж: Арбитражный суд Дальневосточного округа, 61152 </t>
  </si>
  <si>
    <t xml:space="preserve">СС КонсультантСудебнаяПрактика: Суды общей юрисдикции всех округов, 62756 </t>
  </si>
  <si>
    <t>СПС КонсультантПлюс: Приморский выпуск, 60204</t>
  </si>
  <si>
    <t xml:space="preserve">СС КонсультантАрбитраж: 5 апелляционный суд, 60381 </t>
  </si>
  <si>
    <t>усл. ед.</t>
  </si>
  <si>
    <t>КП от 23.07.2026  вх. № 4132-с;</t>
  </si>
  <si>
    <t>КП от 23.07.2026  вх. № 4131-с;</t>
  </si>
  <si>
    <t>КП от 23.07.2026  вх. № 4130-с.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</si>
</sst>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shrinkToFit="1"/>
    </xf>
    <xf numFmtId="0" fontId="1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1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4" fontId="2" fillId="0" borderId="4" xfId="0" applyNumberFormat="1" applyFont="1" applyFill="1" applyBorder="1" applyAlignment="1">
      <alignment horizontal="left" wrapText="1"/>
    </xf>
    <xf numFmtId="4" fontId="2" fillId="0" borderId="5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A16" sqref="A16"/>
    </sheetView>
  </sheetViews>
  <sheetFormatPr defaultRowHeight="15" x14ac:dyDescent="0.25"/>
  <cols>
    <col min="1" max="1" width="30" customWidth="1"/>
    <col min="2" max="2" width="8.42578125" customWidth="1"/>
    <col min="3" max="3" width="6.28515625" customWidth="1"/>
    <col min="4" max="4" width="9.85546875" customWidth="1"/>
    <col min="5" max="5" width="10.140625" customWidth="1"/>
    <col min="6" max="6" width="11.140625" customWidth="1"/>
    <col min="7" max="7" width="10.7109375" customWidth="1"/>
    <col min="8" max="8" width="11.7109375" customWidth="1"/>
    <col min="9" max="9" width="14.28515625" customWidth="1"/>
    <col min="10" max="10" width="0.42578125" customWidth="1"/>
    <col min="11" max="11" width="0.140625" customWidth="1"/>
  </cols>
  <sheetData>
    <row r="1" spans="1:16" ht="22.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6" ht="22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6" ht="43.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8.75" customHeight="1" x14ac:dyDescent="0.25">
      <c r="A4" s="33" t="s">
        <v>22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6" ht="18" customHeight="1" x14ac:dyDescent="0.25">
      <c r="A5" s="15" t="s">
        <v>23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6" ht="27.75" customHeight="1" x14ac:dyDescent="0.25">
      <c r="A6" s="15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6" ht="43.5" customHeight="1" x14ac:dyDescent="0.25">
      <c r="A7" s="15" t="s">
        <v>25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6" ht="22.5" customHeight="1" x14ac:dyDescent="0.25">
      <c r="A8" s="15" t="s">
        <v>26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6" ht="22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6" ht="15" customHeight="1" x14ac:dyDescent="0.25">
      <c r="A10" s="28" t="s">
        <v>0</v>
      </c>
      <c r="B10" s="30" t="s">
        <v>21</v>
      </c>
      <c r="C10" s="31"/>
      <c r="D10" s="6" t="s">
        <v>3</v>
      </c>
      <c r="E10" s="28" t="s">
        <v>5</v>
      </c>
      <c r="F10" s="6" t="s">
        <v>6</v>
      </c>
      <c r="G10" s="28" t="s">
        <v>5</v>
      </c>
      <c r="H10" s="6" t="s">
        <v>7</v>
      </c>
      <c r="I10" s="28" t="s">
        <v>5</v>
      </c>
      <c r="J10" s="6" t="s">
        <v>17</v>
      </c>
      <c r="K10" s="28" t="s">
        <v>5</v>
      </c>
      <c r="L10" s="24" t="s">
        <v>13</v>
      </c>
      <c r="M10" s="26" t="s">
        <v>14</v>
      </c>
      <c r="N10" s="26" t="s">
        <v>15</v>
      </c>
      <c r="O10" s="26" t="s">
        <v>16</v>
      </c>
      <c r="P10" s="21"/>
    </row>
    <row r="11" spans="1:16" ht="21" customHeight="1" x14ac:dyDescent="0.25">
      <c r="A11" s="29"/>
      <c r="B11" s="10" t="s">
        <v>1</v>
      </c>
      <c r="C11" s="6" t="s">
        <v>2</v>
      </c>
      <c r="D11" s="6" t="s">
        <v>4</v>
      </c>
      <c r="E11" s="32"/>
      <c r="F11" s="6" t="s">
        <v>4</v>
      </c>
      <c r="G11" s="32"/>
      <c r="H11" s="6" t="s">
        <v>4</v>
      </c>
      <c r="I11" s="32"/>
      <c r="J11" s="6" t="s">
        <v>4</v>
      </c>
      <c r="K11" s="32"/>
      <c r="L11" s="25"/>
      <c r="M11" s="27"/>
      <c r="N11" s="27"/>
      <c r="O11" s="27"/>
      <c r="P11" s="21"/>
    </row>
    <row r="12" spans="1:16" ht="31.5" customHeight="1" x14ac:dyDescent="0.25">
      <c r="A12" s="34" t="s">
        <v>27</v>
      </c>
      <c r="B12" s="35" t="s">
        <v>33</v>
      </c>
      <c r="C12" s="35">
        <v>6</v>
      </c>
      <c r="D12" s="11">
        <v>46602.78</v>
      </c>
      <c r="E12" s="2">
        <f>C12*D12</f>
        <v>279616.68</v>
      </c>
      <c r="F12" s="2">
        <v>46418.559999999998</v>
      </c>
      <c r="G12" s="2">
        <f>F12*C12</f>
        <v>278511.35999999999</v>
      </c>
      <c r="H12" s="11">
        <v>46050.12</v>
      </c>
      <c r="I12" s="12">
        <f>H12*C12</f>
        <v>276300.72000000003</v>
      </c>
      <c r="J12" s="12"/>
      <c r="K12" s="2"/>
      <c r="L12" s="13">
        <f>AVERAGE(D12,F12,H12,J12)</f>
        <v>46357.153333333328</v>
      </c>
      <c r="M12" s="14">
        <f>COUNTA(D12,F12,H12,J12)</f>
        <v>3</v>
      </c>
      <c r="N12" s="13">
        <f>SQRT(IF(D12&gt;0,POWER(D12-L12,2),0)+IF(F12&gt;0,POWER(F12-L12,2),0)+IF(H12&gt;0,POWER(H12-L12,2),0)+IF(J12&gt;0,POWER(J12-L12,2),0))/(M12-1)</f>
        <v>198.98034191011445</v>
      </c>
      <c r="O12" s="13">
        <f>N12/L12*100</f>
        <v>0.42923330619405548</v>
      </c>
    </row>
    <row r="13" spans="1:16" ht="26.25" customHeight="1" x14ac:dyDescent="0.25">
      <c r="A13" s="34" t="s">
        <v>28</v>
      </c>
      <c r="B13" s="35" t="s">
        <v>33</v>
      </c>
      <c r="C13" s="35">
        <v>6</v>
      </c>
      <c r="D13" s="12">
        <v>4076.02</v>
      </c>
      <c r="E13" s="2">
        <f>C13*D13</f>
        <v>24456.12</v>
      </c>
      <c r="F13" s="2">
        <v>4058.94</v>
      </c>
      <c r="G13" s="2">
        <f t="shared" ref="G13:G17" si="0">F13*C13</f>
        <v>24353.64</v>
      </c>
      <c r="H13" s="12">
        <v>4027.22</v>
      </c>
      <c r="I13" s="12">
        <f t="shared" ref="I13:I17" si="1">H13*C13</f>
        <v>24163.32</v>
      </c>
      <c r="J13" s="12"/>
      <c r="K13" s="2"/>
      <c r="L13" s="13">
        <f t="shared" ref="L13:L17" si="2">AVERAGE(D13,F13,H13,J13)</f>
        <v>4054.06</v>
      </c>
      <c r="M13" s="14">
        <f t="shared" ref="M13:M17" si="3">COUNTA(D13,F13,H13,J13)</f>
        <v>3</v>
      </c>
      <c r="N13" s="13">
        <f t="shared" ref="N13:N17" si="4">SQRT(IF(D13&gt;0,POWER(D13-L13,2),0)+IF(F13&gt;0,POWER(F13-L13,2),0)+IF(H13&gt;0,POWER(H13-L13,2),0)+IF(J13&gt;0,POWER(J13-L13,2),0))/(M13-1)</f>
        <v>17.510294115177011</v>
      </c>
      <c r="O13" s="13">
        <f t="shared" ref="O13:O17" si="5">N13/L13*100</f>
        <v>0.43191995469176608</v>
      </c>
    </row>
    <row r="14" spans="1:16" ht="43.5" customHeight="1" x14ac:dyDescent="0.25">
      <c r="A14" s="34" t="s">
        <v>29</v>
      </c>
      <c r="B14" s="35" t="s">
        <v>33</v>
      </c>
      <c r="C14" s="35">
        <v>6</v>
      </c>
      <c r="D14" s="12">
        <v>7973.92</v>
      </c>
      <c r="E14" s="2">
        <f t="shared" ref="E14:E17" si="6">C14*D14</f>
        <v>47843.520000000004</v>
      </c>
      <c r="F14" s="2">
        <v>7942.2</v>
      </c>
      <c r="G14" s="2">
        <f t="shared" si="0"/>
        <v>47653.2</v>
      </c>
      <c r="H14" s="12">
        <v>7878.76</v>
      </c>
      <c r="I14" s="12">
        <f t="shared" si="1"/>
        <v>47272.56</v>
      </c>
      <c r="J14" s="12"/>
      <c r="K14" s="2"/>
      <c r="L14" s="13">
        <f t="shared" si="2"/>
        <v>7931.6266666666661</v>
      </c>
      <c r="M14" s="14">
        <f t="shared" si="3"/>
        <v>3</v>
      </c>
      <c r="N14" s="13">
        <f t="shared" si="4"/>
        <v>34.261515825582812</v>
      </c>
      <c r="O14" s="13">
        <f t="shared" si="5"/>
        <v>0.43196077255589621</v>
      </c>
    </row>
    <row r="15" spans="1:16" ht="45" customHeight="1" x14ac:dyDescent="0.25">
      <c r="A15" s="34" t="s">
        <v>30</v>
      </c>
      <c r="B15" s="35" t="s">
        <v>33</v>
      </c>
      <c r="C15" s="35">
        <v>6</v>
      </c>
      <c r="D15" s="12">
        <v>10809.2</v>
      </c>
      <c r="E15" s="2">
        <f t="shared" si="6"/>
        <v>64855.200000000004</v>
      </c>
      <c r="F15" s="2">
        <v>10766.5</v>
      </c>
      <c r="G15" s="2">
        <f t="shared" si="0"/>
        <v>64599</v>
      </c>
      <c r="H15" s="12">
        <v>10681.1</v>
      </c>
      <c r="I15" s="12">
        <f t="shared" si="1"/>
        <v>64086.600000000006</v>
      </c>
      <c r="J15" s="12"/>
      <c r="K15" s="2"/>
      <c r="L15" s="13">
        <f t="shared" si="2"/>
        <v>10752.266666666668</v>
      </c>
      <c r="M15" s="14">
        <f t="shared" si="3"/>
        <v>3</v>
      </c>
      <c r="N15" s="13">
        <f t="shared" si="4"/>
        <v>46.121271303669353</v>
      </c>
      <c r="O15" s="13">
        <f t="shared" si="5"/>
        <v>0.42894463775392488</v>
      </c>
    </row>
    <row r="16" spans="1:16" ht="30" customHeight="1" x14ac:dyDescent="0.25">
      <c r="A16" s="34" t="s">
        <v>31</v>
      </c>
      <c r="B16" s="35" t="s">
        <v>33</v>
      </c>
      <c r="C16" s="35">
        <v>6</v>
      </c>
      <c r="D16" s="12">
        <v>8859.64</v>
      </c>
      <c r="E16" s="2">
        <f t="shared" si="6"/>
        <v>53157.84</v>
      </c>
      <c r="F16" s="2">
        <v>8824.26</v>
      </c>
      <c r="G16" s="2">
        <f t="shared" si="0"/>
        <v>52945.56</v>
      </c>
      <c r="H16" s="12">
        <v>8754.7199999999993</v>
      </c>
      <c r="I16" s="12">
        <f t="shared" si="1"/>
        <v>52528.319999999992</v>
      </c>
      <c r="J16" s="12"/>
      <c r="K16" s="2"/>
      <c r="L16" s="13">
        <f t="shared" si="2"/>
        <v>8812.8733333333348</v>
      </c>
      <c r="M16" s="14">
        <f t="shared" si="3"/>
        <v>3</v>
      </c>
      <c r="N16" s="13">
        <f t="shared" si="4"/>
        <v>37.744494521276522</v>
      </c>
      <c r="O16" s="13">
        <f t="shared" si="5"/>
        <v>0.42828817678014036</v>
      </c>
    </row>
    <row r="17" spans="1:15" ht="29.25" customHeight="1" x14ac:dyDescent="0.25">
      <c r="A17" s="36" t="s">
        <v>32</v>
      </c>
      <c r="B17" s="35" t="s">
        <v>33</v>
      </c>
      <c r="C17" s="35">
        <v>6</v>
      </c>
      <c r="D17" s="12">
        <v>7618.9</v>
      </c>
      <c r="E17" s="2">
        <f t="shared" si="6"/>
        <v>45713.399999999994</v>
      </c>
      <c r="F17" s="2">
        <v>7589.62</v>
      </c>
      <c r="G17" s="2">
        <f t="shared" si="0"/>
        <v>45537.72</v>
      </c>
      <c r="H17" s="12">
        <v>7528.62</v>
      </c>
      <c r="I17" s="12">
        <f t="shared" si="1"/>
        <v>45171.72</v>
      </c>
      <c r="J17" s="12"/>
      <c r="K17" s="2"/>
      <c r="L17" s="13">
        <f t="shared" si="2"/>
        <v>7579.0466666666662</v>
      </c>
      <c r="M17" s="14">
        <f t="shared" si="3"/>
        <v>3</v>
      </c>
      <c r="N17" s="13">
        <f t="shared" si="4"/>
        <v>32.568897228286097</v>
      </c>
      <c r="O17" s="13">
        <f t="shared" si="5"/>
        <v>0.42972287492999695</v>
      </c>
    </row>
    <row r="18" spans="1:15" x14ac:dyDescent="0.25">
      <c r="A18" s="37" t="s">
        <v>8</v>
      </c>
      <c r="B18" s="37"/>
      <c r="C18" s="38"/>
      <c r="D18" s="39"/>
      <c r="E18" s="39">
        <f>SUM(E12:E17)</f>
        <v>515642.76</v>
      </c>
      <c r="F18" s="39"/>
      <c r="G18" s="39">
        <f>SUM(G12:G17)</f>
        <v>513600.48</v>
      </c>
      <c r="H18" s="39"/>
      <c r="I18" s="39">
        <f>SUM(I12:I17)</f>
        <v>509523.24000000011</v>
      </c>
      <c r="J18" s="2"/>
      <c r="K18" s="2"/>
      <c r="L18" s="3"/>
      <c r="M18" s="4"/>
      <c r="N18" s="3"/>
      <c r="O18" s="3"/>
    </row>
    <row r="19" spans="1:15" ht="22.5" customHeight="1" x14ac:dyDescent="0.25">
      <c r="A19" s="17" t="s">
        <v>18</v>
      </c>
      <c r="B19" s="18"/>
      <c r="C19" s="18"/>
      <c r="D19" s="18"/>
      <c r="E19" s="18"/>
      <c r="F19" s="18"/>
      <c r="G19" s="18"/>
      <c r="H19" s="19">
        <f>I18</f>
        <v>509523.24000000011</v>
      </c>
      <c r="I19" s="20"/>
      <c r="J19" s="20"/>
      <c r="K19" s="20"/>
      <c r="L19" s="20"/>
      <c r="M19" s="20"/>
      <c r="N19" s="20"/>
      <c r="O19" s="20"/>
    </row>
    <row r="21" spans="1:15" x14ac:dyDescent="0.25">
      <c r="A21" s="1" t="s">
        <v>12</v>
      </c>
    </row>
    <row r="22" spans="1:15" x14ac:dyDescent="0.25">
      <c r="A22" s="5" t="s">
        <v>9</v>
      </c>
      <c r="B22" s="16" t="s">
        <v>34</v>
      </c>
      <c r="C22" s="16"/>
      <c r="D22" s="16"/>
      <c r="E22" s="16"/>
    </row>
    <row r="23" spans="1:15" x14ac:dyDescent="0.25">
      <c r="A23" s="5" t="s">
        <v>10</v>
      </c>
      <c r="B23" s="16" t="s">
        <v>35</v>
      </c>
      <c r="C23" s="16"/>
      <c r="D23" s="16"/>
      <c r="E23" s="16"/>
    </row>
    <row r="24" spans="1:15" x14ac:dyDescent="0.25">
      <c r="A24" s="5" t="s">
        <v>11</v>
      </c>
      <c r="B24" s="16" t="s">
        <v>36</v>
      </c>
      <c r="C24" s="16"/>
      <c r="D24" s="16"/>
      <c r="E24" s="16"/>
    </row>
    <row r="25" spans="1:15" x14ac:dyDescent="0.25">
      <c r="A25" s="5"/>
      <c r="B25" s="16"/>
      <c r="C25" s="16"/>
      <c r="D25" s="16"/>
      <c r="E25" s="16"/>
    </row>
    <row r="26" spans="1:15" x14ac:dyDescent="0.25">
      <c r="A26" s="5" t="s">
        <v>20</v>
      </c>
      <c r="B26" s="8">
        <v>46226</v>
      </c>
      <c r="C26" s="7"/>
      <c r="D26" s="7"/>
      <c r="E26" s="7"/>
    </row>
  </sheetData>
  <mergeCells count="23">
    <mergeCell ref="P10:P11"/>
    <mergeCell ref="A1:O3"/>
    <mergeCell ref="L10:L11"/>
    <mergeCell ref="M10:M11"/>
    <mergeCell ref="N10:N11"/>
    <mergeCell ref="O10:O11"/>
    <mergeCell ref="A10:A11"/>
    <mergeCell ref="B10:C10"/>
    <mergeCell ref="E10:E11"/>
    <mergeCell ref="G10:G11"/>
    <mergeCell ref="K10:K11"/>
    <mergeCell ref="I10:I11"/>
    <mergeCell ref="A4:O4"/>
    <mergeCell ref="A5:O5"/>
    <mergeCell ref="A6:O6"/>
    <mergeCell ref="A7:O7"/>
    <mergeCell ref="A8:O8"/>
    <mergeCell ref="B25:E25"/>
    <mergeCell ref="A19:G19"/>
    <mergeCell ref="B24:E24"/>
    <mergeCell ref="B23:E23"/>
    <mergeCell ref="B22:E22"/>
    <mergeCell ref="H19:O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2026-07-23T06:01:42Z</dcterms:modified>
</cp:coreProperties>
</file>