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315" windowHeight="9015" activeTab="1"/>
  </bookViews>
  <sheets>
    <sheet name="Отчет" sheetId="1" r:id="rId1"/>
    <sheet name="Расчет цены" sheetId="2" r:id="rId2"/>
  </sheets>
  <definedNames>
    <definedName name="_xlnm.Print_Area" localSheetId="1">'Расчет цены'!$A$1:$M$10</definedName>
  </definedNames>
  <calcPr calcId="124519" refMode="R1C1"/>
</workbook>
</file>

<file path=xl/calcChain.xml><?xml version="1.0" encoding="utf-8"?>
<calcChain xmlns="http://schemas.openxmlformats.org/spreadsheetml/2006/main">
  <c r="I7" i="2"/>
  <c r="M6"/>
  <c r="L6"/>
  <c r="K6"/>
  <c r="J6"/>
  <c r="I6"/>
  <c r="M5"/>
  <c r="L5"/>
  <c r="K5"/>
  <c r="J5"/>
  <c r="I5"/>
  <c r="I4"/>
  <c r="J4"/>
  <c r="L4"/>
  <c r="M4" s="1"/>
  <c r="K4" l="1"/>
  <c r="C4" i="1"/>
</calcChain>
</file>

<file path=xl/sharedStrings.xml><?xml version="1.0" encoding="utf-8"?>
<sst xmlns="http://schemas.openxmlformats.org/spreadsheetml/2006/main" count="50" uniqueCount="41">
  <si>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</si>
  <si>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</si>
  <si>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</si>
  <si>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</si>
  <si>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</si>
  <si>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</si>
  <si>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</si>
  <si>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</si>
  <si>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</si>
  <si>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</si>
  <si>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</si>
  <si>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</si>
  <si>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</si>
  <si>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</si>
  <si>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Обоснование цены контракта (руб.) (расчет цены см. Приложение 1)</t>
  </si>
  <si>
    <t xml:space="preserve">Обоснование и расчет цены контракта, заключаемого с единственным поставщиком (подрядчиком, исполнителем) (ЦКЕП)
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</si>
  <si>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</si>
  <si>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</si>
  <si>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</si>
  <si>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</si>
  <si>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Расчет ЦКЕП по формуле                             v - количество (объем) закупаемого товара (работы, услуги);
     ц - мин. цена за единицу    ЦКЕП = v*ц</t>
  </si>
  <si>
    <t>рублей</t>
  </si>
  <si>
    <t>Минимальная цена за единицу изм. * (руб.)</t>
  </si>
  <si>
    <t>Данные о Заказчике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</si>
  <si>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_______, осуществляющих ________. Объем закупки обеспечивает потребность учреждений на период, необходимый для проведения конкурентных способов осуществления закупок.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</si>
  <si>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20160 шт.</t>
  </si>
  <si>
    <t xml:space="preserve"> </t>
  </si>
  <si>
    <t>В результате проведенного расчета ЦКЕП контракта составила:</t>
  </si>
  <si>
    <t>Расчет ЦКЕП проверил:</t>
  </si>
  <si>
    <t xml:space="preserve">Поставщик № 1 </t>
  </si>
  <si>
    <t>Поставщик № 2</t>
  </si>
  <si>
    <t>Поставщик № 3</t>
  </si>
  <si>
    <t>шт.</t>
  </si>
  <si>
    <t>Вывеска «Центр организации практической подготовки сотрудников подразделений режимаи надзора»</t>
  </si>
  <si>
    <t xml:space="preserve">В услугу по изготовлению и монтажу вывески входит: 
- изготовление вывески « Центр организации практической подготовки сотрудников подразделений режимаи надзора» (размер заглавного символа 140 мм, размер прописного символа 110 мм), Материал букв: двухслойные буквы из АКП 3 мм
Первый слой – черный цвет, второй слой – зеркальное серебро. 
Размер поля вывески: 3600мм*700 мм
Размер заглавного символа: 140 мм
Размер прописного символа: 110 мм
Дополнительные элементы: герб института 
Размер герба: 600мм*400 мм;
- установка вывески непосредственно к стене здания без использования подложки (размещаются только буквы) путем фиксации скрытым крепежом 
</t>
  </si>
  <si>
    <t>Вывеска «Стрелковый тир»</t>
  </si>
  <si>
    <t xml:space="preserve">В услугу по изготовлению и монтажу вывески входит:                                                                                     -изготовление вывески «Стрелковый тир»
Изготовлена из двухслойных букв, первый слой АКП 3 мм черного цвета, второй слой АКП зеркальное серебро. Слои склеены между собой на скотч ORABOND
Размер поля вывески: 2300мм*700 мм
Размер заглавного символа: 350 мм
Размер прописного символа: 300 мм
Дополнительные элементы: герб института 
Материал: АПК зеркальное серебро запечатанное с УФ покрытием
Размер герба: 600мм*400 мм                      Дополнительные элементы: герб института 
Размер герба: 600мм*400 мм;
- установка вывески непосредственно к стене здания без использования подложки (размещаются только буквы) путем фиксации скрытым крепежом 
</t>
  </si>
  <si>
    <t>Вывеска «Самарский юридический институт ФСИН России»</t>
  </si>
  <si>
    <t xml:space="preserve">В услугу по изготовлению и монтажу вывески входит:                                                                                    - изготовление вывески "Самарский юридический институт ФСИН России" Изготовлена из двухслойных букв, первый слой АКП 3 мм черного цвета, второй слой АКП зеркальное серебро. Слои склеены между собой на скотч ORABOND
Размер поля под символы 2600мм*800мм
Размер заглавных символов: 350 мм
Размер прописных символов: 290 мм
Дополнительные элементы: 
1. Герб института (материал АПК зеркальное серебро запечатанное УФ покрытием. Размер герба: 600*400мм) 
2. «Делаем сильных людей еще сильнее!» (изготовлена из двухслойных букв, первый слой АКП черного цвета 3 мм, второй слой АКП зеркальное серебро. Слои склеены между собой на скотч ORABOND. Размер заглавных символов: 100 мм, размер прописных символов: 75 мм)
3. Логотип город на зеркальном серебре (размер логотипа города: 4000мм*1000мм                                             - установка вывески непосредственно к стене здания без использования подложки (размещаются только буквы) путем фиксации скрытым крепежом 
</t>
  </si>
  <si>
    <r>
      <t xml:space="preserve">коэффициент вариации цен V (%)           </t>
    </r>
    <r>
      <rPr>
        <b/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</si>
  <si>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Заместитель начальника ФЭО                                                                                                                                                                                Старший лейтенант вн. службы                                                             А.С. Атякшева                    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</si>
</sst>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rgb="FF1A1A1A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/>
    <xf numFmtId="0" fontId="7" fillId="0" borderId="1" xfId="0" applyFont="1" applyBorder="1" applyAlignment="1">
      <alignment horizontal="center" vertical="top" wrapText="1"/>
    </xf>
    <xf numFmtId="2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0" fillId="0" borderId="2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vertical="top" wrapText="1"/>
    </xf>
    <xf numFmtId="0" fontId="5" fillId="0" borderId="0" xfId="0" applyFont="1" applyAlignment="1" applyProtection="1">
      <alignment horizontal="right" wrapText="1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2" fontId="11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justify"/>
    </xf>
    <xf numFmtId="0" fontId="5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wrapText="1"/>
      <protection locked="0"/>
    </xf>
    <xf numFmtId="0" fontId="9" fillId="0" borderId="0" xfId="0" applyFont="1" applyFill="1"/>
    <xf numFmtId="0" fontId="6" fillId="0" borderId="0" xfId="0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5" fillId="0" borderId="0" xfId="0" applyFont="1" applyAlignment="1" applyProtection="1">
      <alignment horizontal="left" wrapText="1"/>
      <protection locked="0"/>
    </xf>
    <xf numFmtId="0" fontId="6" fillId="0" borderId="0" xfId="0" applyFont="1" applyAlignment="1">
      <alignment horizontal="left" vertical="top" wrapText="1"/>
    </xf>
    <xf numFmtId="0" fontId="5" fillId="0" borderId="0" xfId="0" applyNumberFormat="1" applyFont="1" applyAlignment="1" applyProtection="1">
      <alignment horizontal="left" vertical="top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2</xdr:row>
      <xdr:rowOff>1323975</xdr:rowOff>
    </xdr:from>
    <xdr:to>
      <xdr:col>10</xdr:col>
      <xdr:colOff>647700</xdr:colOff>
      <xdr:row>2</xdr:row>
      <xdr:rowOff>1666875</xdr:rowOff>
    </xdr:to>
    <xdr:pic>
      <xdr:nvPicPr>
        <xdr:cNvPr id="1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91700" y="231457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952500</xdr:rowOff>
    </xdr:from>
    <xdr:to>
      <xdr:col>9</xdr:col>
      <xdr:colOff>857250</xdr:colOff>
      <xdr:row>2</xdr:row>
      <xdr:rowOff>1362075</xdr:rowOff>
    </xdr:to>
    <xdr:pic>
      <xdr:nvPicPr>
        <xdr:cNvPr id="1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1943100"/>
          <a:ext cx="800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57150</xdr:colOff>
      <xdr:row>2</xdr:row>
      <xdr:rowOff>1323975</xdr:rowOff>
    </xdr:from>
    <xdr:to>
      <xdr:col>10</xdr:col>
      <xdr:colOff>647700</xdr:colOff>
      <xdr:row>2</xdr:row>
      <xdr:rowOff>1666875</xdr:rowOff>
    </xdr:to>
    <xdr:pic>
      <xdr:nvPicPr>
        <xdr:cNvPr id="12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91700" y="231457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952500</xdr:rowOff>
    </xdr:from>
    <xdr:to>
      <xdr:col>9</xdr:col>
      <xdr:colOff>857250</xdr:colOff>
      <xdr:row>2</xdr:row>
      <xdr:rowOff>1362075</xdr:rowOff>
    </xdr:to>
    <xdr:pic>
      <xdr:nvPicPr>
        <xdr:cNvPr id="1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1943100"/>
          <a:ext cx="800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zoomScale="91" zoomScaleNormal="91" workbookViewId="0">
      <selection activeCell="D4" sqref="D4"/>
    </sheetView>
  </sheetViews>
  <sheetFormatPr defaultRowHeight="12.75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>
      <c r="C1" s="37" t="s">
        <v>23</v>
      </c>
      <c r="D1" s="37"/>
    </row>
    <row r="2" spans="1:4" ht="72" customHeight="1">
      <c r="A2" s="38" t="s">
        <v>8</v>
      </c>
      <c r="B2" s="38"/>
      <c r="C2" s="38"/>
      <c r="D2" s="38"/>
    </row>
    <row r="3" spans="1:4" ht="159" customHeight="1">
      <c r="A3" s="3" t="s">
        <v>10</v>
      </c>
      <c r="B3" s="3" t="s">
        <v>11</v>
      </c>
      <c r="C3" s="3" t="s">
        <v>14</v>
      </c>
      <c r="D3" s="3" t="s">
        <v>12</v>
      </c>
    </row>
    <row r="4" spans="1:4" s="1" customFormat="1" ht="165" customHeight="1">
      <c r="A4" s="14" t="s">
        <v>25</v>
      </c>
      <c r="B4" s="14" t="s">
        <v>24</v>
      </c>
      <c r="C4" s="17">
        <f>'Расчет цены'!I7</f>
        <v>276210</v>
      </c>
      <c r="D4" s="14" t="s">
        <v>13</v>
      </c>
    </row>
    <row r="5" spans="1:4" ht="15.75" customHeight="1">
      <c r="A5" s="13" t="s">
        <v>9</v>
      </c>
    </row>
    <row r="6" spans="1:4" s="6" customFormat="1" ht="48.75" customHeight="1">
      <c r="A6" s="8"/>
      <c r="C6" s="16"/>
      <c r="D6" s="15"/>
    </row>
    <row r="7" spans="1:4" s="6" customFormat="1" ht="18.75" customHeight="1">
      <c r="A7" s="8"/>
      <c r="C7" s="11"/>
      <c r="D7" s="11"/>
    </row>
    <row r="8" spans="1:4" s="6" customFormat="1" ht="11.25" customHeight="1">
      <c r="A8" s="8"/>
      <c r="C8" s="11"/>
      <c r="D8" s="12" t="s">
        <v>7</v>
      </c>
    </row>
    <row r="9" spans="1:4" ht="19.5" customHeight="1">
      <c r="A9" s="13" t="s">
        <v>6</v>
      </c>
      <c r="C9" s="7"/>
    </row>
    <row r="10" spans="1:4" s="6" customFormat="1" ht="48" customHeight="1">
      <c r="A10" s="8"/>
      <c r="C10" s="16"/>
      <c r="D10" s="15"/>
    </row>
    <row r="11" spans="1:4" ht="16.5" customHeight="1"/>
    <row r="12" spans="1:4">
      <c r="D12" s="12" t="s">
        <v>7</v>
      </c>
    </row>
  </sheetData>
  <mergeCells count="2">
    <mergeCell ref="C1:D1"/>
    <mergeCell ref="A2:D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tabSelected="1" view="pageBreakPreview" zoomScale="90" zoomScaleSheetLayoutView="90" workbookViewId="0">
      <selection activeCell="G14" sqref="G14"/>
    </sheetView>
  </sheetViews>
  <sheetFormatPr defaultRowHeight="12.75"/>
  <cols>
    <col min="1" max="1" width="3.140625" style="2" customWidth="1"/>
    <col min="2" max="2" width="23.28515625" style="23" customWidth="1"/>
    <col min="3" max="3" width="42.7109375" style="2" customWidth="1"/>
    <col min="4" max="4" width="5.140625" style="2" customWidth="1"/>
    <col min="5" max="5" width="6.85546875" style="2" customWidth="1"/>
    <col min="6" max="7" width="11.7109375" style="2" customWidth="1"/>
    <col min="8" max="8" width="11.7109375" style="29" customWidth="1"/>
    <col min="9" max="9" width="16.28515625" style="2" customWidth="1"/>
    <col min="10" max="10" width="13.5703125" style="2" customWidth="1"/>
    <col min="11" max="11" width="11.7109375" style="2" bestFit="1" customWidth="1"/>
    <col min="12" max="12" width="9.28515625" style="2" bestFit="1" customWidth="1"/>
    <col min="13" max="13" width="14.5703125" style="2" customWidth="1"/>
    <col min="14" max="14" width="9.140625" style="25"/>
    <col min="15" max="16384" width="9.140625" style="2"/>
  </cols>
  <sheetData>
    <row r="1" spans="1:16" ht="39" customHeight="1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6" ht="39" customHeight="1">
      <c r="A2" s="41" t="s">
        <v>0</v>
      </c>
      <c r="B2" s="41" t="s">
        <v>2</v>
      </c>
      <c r="C2" s="41" t="s">
        <v>5</v>
      </c>
      <c r="D2" s="41" t="s">
        <v>1</v>
      </c>
      <c r="E2" s="41" t="s">
        <v>3</v>
      </c>
      <c r="F2" s="42" t="s">
        <v>4</v>
      </c>
      <c r="G2" s="42"/>
      <c r="H2" s="42"/>
      <c r="I2" s="40" t="s">
        <v>16</v>
      </c>
      <c r="J2" s="40"/>
      <c r="K2" s="40"/>
      <c r="L2" s="43" t="s">
        <v>17</v>
      </c>
      <c r="M2" s="43"/>
    </row>
    <row r="3" spans="1:16" ht="144" customHeight="1">
      <c r="A3" s="41"/>
      <c r="B3" s="41"/>
      <c r="C3" s="41"/>
      <c r="D3" s="41"/>
      <c r="E3" s="41"/>
      <c r="F3" s="36" t="s">
        <v>29</v>
      </c>
      <c r="G3" s="36" t="s">
        <v>30</v>
      </c>
      <c r="H3" s="36" t="s">
        <v>31</v>
      </c>
      <c r="I3" s="36" t="s">
        <v>18</v>
      </c>
      <c r="J3" s="36" t="s">
        <v>19</v>
      </c>
      <c r="K3" s="18" t="s">
        <v>39</v>
      </c>
      <c r="L3" s="36" t="s">
        <v>22</v>
      </c>
      <c r="M3" s="36" t="s">
        <v>20</v>
      </c>
    </row>
    <row r="4" spans="1:16" ht="246" customHeight="1">
      <c r="A4" s="32">
        <v>1</v>
      </c>
      <c r="B4" s="31" t="s">
        <v>33</v>
      </c>
      <c r="C4" s="52" t="s">
        <v>34</v>
      </c>
      <c r="D4" s="31" t="s">
        <v>32</v>
      </c>
      <c r="E4" s="31">
        <v>1</v>
      </c>
      <c r="F4" s="30">
        <v>79410</v>
      </c>
      <c r="G4" s="30">
        <v>85210</v>
      </c>
      <c r="H4" s="30">
        <v>97610</v>
      </c>
      <c r="I4" s="33">
        <f>ROUND(AVERAGE(F4:H4),2)</f>
        <v>87410</v>
      </c>
      <c r="J4" s="34">
        <f>STDEV(F4:H4)</f>
        <v>9297.3114393355681</v>
      </c>
      <c r="K4" s="31">
        <f>J4/I4*100</f>
        <v>10.636439125197995</v>
      </c>
      <c r="L4" s="33">
        <f>MIN(F4:H4)</f>
        <v>79410</v>
      </c>
      <c r="M4" s="53">
        <f t="shared" ref="M4:M6" si="0">L4*E4</f>
        <v>79410</v>
      </c>
    </row>
    <row r="5" spans="1:16" ht="246.75" customHeight="1">
      <c r="A5" s="35">
        <v>2</v>
      </c>
      <c r="B5" s="31" t="s">
        <v>35</v>
      </c>
      <c r="C5" s="52" t="s">
        <v>36</v>
      </c>
      <c r="D5" s="31" t="s">
        <v>32</v>
      </c>
      <c r="E5" s="31">
        <v>1</v>
      </c>
      <c r="F5" s="30">
        <v>29770</v>
      </c>
      <c r="G5" s="30">
        <v>35410</v>
      </c>
      <c r="H5" s="30">
        <v>32770</v>
      </c>
      <c r="I5" s="33">
        <f>ROUND(AVERAGE(F5:H5),2)</f>
        <v>32650</v>
      </c>
      <c r="J5" s="34">
        <f>STDEV(F5:H5)</f>
        <v>2821.9142439131633</v>
      </c>
      <c r="K5" s="31">
        <f>J5/I5*100</f>
        <v>8.6429226459821233</v>
      </c>
      <c r="L5" s="33">
        <f>MIN(F5:H5)</f>
        <v>29770</v>
      </c>
      <c r="M5" s="53">
        <f t="shared" si="0"/>
        <v>29770</v>
      </c>
    </row>
    <row r="6" spans="1:16" ht="324.75" customHeight="1">
      <c r="A6" s="35">
        <v>3</v>
      </c>
      <c r="B6" s="51" t="s">
        <v>37</v>
      </c>
      <c r="C6" s="52" t="s">
        <v>38</v>
      </c>
      <c r="D6" s="31" t="s">
        <v>32</v>
      </c>
      <c r="E6" s="31">
        <v>1</v>
      </c>
      <c r="F6" s="30">
        <v>167030</v>
      </c>
      <c r="G6" s="30">
        <v>193830</v>
      </c>
      <c r="H6" s="30">
        <v>191030</v>
      </c>
      <c r="I6" s="33">
        <f>ROUND(AVERAGE(F6:H6),2)</f>
        <v>183963.33</v>
      </c>
      <c r="J6" s="34">
        <f>STDEV(F6:H6)</f>
        <v>14731.372418526928</v>
      </c>
      <c r="K6" s="31">
        <f>J6/I6*100</f>
        <v>8.0077765598866524</v>
      </c>
      <c r="L6" s="33">
        <f>MIN(F6:H6)</f>
        <v>167030</v>
      </c>
      <c r="M6" s="53">
        <f t="shared" si="0"/>
        <v>167030</v>
      </c>
    </row>
    <row r="7" spans="1:16" ht="49.5" customHeight="1">
      <c r="A7" s="45" t="s">
        <v>27</v>
      </c>
      <c r="B7" s="46"/>
      <c r="C7" s="46"/>
      <c r="D7" s="46"/>
      <c r="E7" s="46"/>
      <c r="F7" s="46"/>
      <c r="G7" s="46"/>
      <c r="H7" s="46"/>
      <c r="I7" s="24">
        <f>M6+M5+M4</f>
        <v>276210</v>
      </c>
      <c r="J7" s="19" t="s">
        <v>21</v>
      </c>
      <c r="K7" s="19"/>
      <c r="L7" s="19"/>
      <c r="M7" s="4"/>
    </row>
    <row r="8" spans="1:16" ht="22.5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6" ht="49.5" customHeight="1">
      <c r="A9" s="47" t="s">
        <v>26</v>
      </c>
      <c r="B9" s="47"/>
      <c r="C9" s="47"/>
      <c r="D9" s="7"/>
      <c r="E9" s="54" t="s">
        <v>28</v>
      </c>
      <c r="F9" s="54"/>
      <c r="G9" s="54"/>
      <c r="H9" s="54"/>
      <c r="I9" s="54"/>
      <c r="J9" s="54"/>
    </row>
    <row r="10" spans="1:16" ht="56.25" customHeight="1">
      <c r="A10" s="48" t="s">
        <v>26</v>
      </c>
      <c r="B10" s="48"/>
      <c r="C10" s="48"/>
      <c r="D10" s="48"/>
      <c r="E10" s="50" t="s">
        <v>40</v>
      </c>
      <c r="F10" s="50"/>
      <c r="G10" s="50"/>
      <c r="H10" s="50"/>
      <c r="I10" s="50"/>
      <c r="J10" s="50"/>
      <c r="K10" s="50"/>
      <c r="L10" s="6"/>
      <c r="M10" s="6"/>
    </row>
    <row r="11" spans="1:16" s="5" customFormat="1" ht="30.75" customHeight="1">
      <c r="A11" s="8"/>
      <c r="B11" s="22"/>
      <c r="C11" s="8"/>
      <c r="D11" s="8"/>
      <c r="E11" s="9"/>
      <c r="F11" s="10"/>
      <c r="G11" s="10"/>
      <c r="H11" s="27"/>
      <c r="I11" s="6"/>
      <c r="J11" s="6"/>
      <c r="K11" s="6"/>
      <c r="L11" s="6"/>
      <c r="M11" s="6"/>
      <c r="N11" s="25"/>
      <c r="P11" s="21" t="s">
        <v>26</v>
      </c>
    </row>
    <row r="12" spans="1:16" ht="19.5" customHeight="1">
      <c r="A12" s="8"/>
      <c r="B12" s="22"/>
      <c r="C12" s="8"/>
      <c r="D12" s="8"/>
      <c r="E12" s="9"/>
      <c r="F12" s="10"/>
      <c r="G12" s="10"/>
      <c r="H12" s="27"/>
      <c r="I12" s="6"/>
      <c r="J12" s="6"/>
      <c r="K12" s="6"/>
      <c r="L12" s="6"/>
      <c r="M12" s="6"/>
      <c r="P12" s="21" t="s">
        <v>26</v>
      </c>
    </row>
    <row r="13" spans="1:16" ht="15.75" customHeight="1">
      <c r="A13" s="47" t="s">
        <v>26</v>
      </c>
      <c r="B13" s="47"/>
      <c r="C13" s="47"/>
      <c r="D13" s="7"/>
      <c r="E13" s="7"/>
      <c r="F13" s="7"/>
      <c r="G13" s="7"/>
      <c r="H13" s="28"/>
      <c r="P13" s="21" t="s">
        <v>26</v>
      </c>
    </row>
    <row r="14" spans="1:16" s="6" customFormat="1" ht="48" customHeight="1">
      <c r="A14" s="44"/>
      <c r="B14" s="44"/>
      <c r="C14" s="44"/>
      <c r="D14" s="44"/>
      <c r="E14" s="9"/>
      <c r="F14" s="10"/>
      <c r="G14" s="10"/>
      <c r="H14" s="27"/>
      <c r="N14" s="26"/>
      <c r="P14" s="20" t="s">
        <v>26</v>
      </c>
    </row>
    <row r="15" spans="1:16" s="6" customFormat="1" ht="18.75" customHeight="1">
      <c r="A15" s="2"/>
      <c r="B15" s="23"/>
      <c r="C15" s="2"/>
      <c r="D15" s="2"/>
      <c r="E15" s="2"/>
      <c r="F15" s="2"/>
      <c r="G15" s="2"/>
      <c r="H15" s="29"/>
      <c r="I15" s="2"/>
      <c r="J15" s="2"/>
      <c r="K15" s="2"/>
      <c r="L15" s="2"/>
      <c r="M15" s="2"/>
      <c r="N15" s="26"/>
    </row>
    <row r="16" spans="1:16" s="6" customFormat="1" ht="11.25" customHeight="1">
      <c r="A16" s="2"/>
      <c r="B16" s="23"/>
      <c r="C16" s="2"/>
      <c r="D16" s="2"/>
      <c r="E16" s="2"/>
      <c r="F16" s="2"/>
      <c r="G16" s="2"/>
      <c r="H16" s="29"/>
      <c r="I16" s="2"/>
      <c r="J16" s="2"/>
      <c r="K16" s="2"/>
      <c r="L16" s="2"/>
      <c r="M16" s="2"/>
      <c r="N16" s="26"/>
    </row>
    <row r="17" spans="1:14" ht="19.5" customHeight="1"/>
    <row r="18" spans="1:14" s="6" customFormat="1" ht="48" customHeight="1">
      <c r="A18" s="2"/>
      <c r="B18" s="23"/>
      <c r="C18" s="2"/>
      <c r="D18" s="2"/>
      <c r="E18" s="2"/>
      <c r="F18" s="2"/>
      <c r="G18" s="2"/>
      <c r="H18" s="29"/>
      <c r="I18" s="2"/>
      <c r="J18" s="2"/>
      <c r="K18" s="2"/>
      <c r="L18" s="2"/>
      <c r="M18" s="2"/>
      <c r="N18" s="26"/>
    </row>
    <row r="19" spans="1:14" ht="16.5" customHeight="1"/>
  </sheetData>
  <mergeCells count="17">
    <mergeCell ref="A14:D14"/>
    <mergeCell ref="A7:H7"/>
    <mergeCell ref="A9:C9"/>
    <mergeCell ref="A10:D10"/>
    <mergeCell ref="A8:M8"/>
    <mergeCell ref="A13:C13"/>
    <mergeCell ref="E10:K10"/>
    <mergeCell ref="E9:J9"/>
    <mergeCell ref="A1:M1"/>
    <mergeCell ref="I2:K2"/>
    <mergeCell ref="A2:A3"/>
    <mergeCell ref="F2:H2"/>
    <mergeCell ref="L2:M2"/>
    <mergeCell ref="B2:B3"/>
    <mergeCell ref="C2:C3"/>
    <mergeCell ref="D2:D3"/>
    <mergeCell ref="E2:E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4294967293" r:id="rId1"/>
  <colBreaks count="1" manualBreakCount="1">
    <brk id="14" max="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klass1</cp:lastModifiedBy>
  <cp:lastPrinted>2026-08-05T07:22:38Z</cp:lastPrinted>
  <dcterms:created xsi:type="dcterms:W3CDTF">2014-01-15T18:15:09Z</dcterms:created>
  <dcterms:modified xsi:type="dcterms:W3CDTF">2026-08-05T09:29:25Z</dcterms:modified>
</cp:coreProperties>
</file>