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8CAE840-5FC8-4168-ABD4-A2F765F3F34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/>
</workbook>
</file>

<file path=xl/calcChain.xml><?xml version="1.0" encoding="utf-8"?>
<calcChain xmlns="http://schemas.openxmlformats.org/spreadsheetml/2006/main">
  <c r="L11" i="2" l="1"/>
  <c r="M11" i="2" s="1"/>
  <c r="N11" i="2" s="1"/>
  <c r="L12" i="2"/>
  <c r="M12" i="2" s="1"/>
  <c r="N12" i="2" s="1"/>
  <c r="J11" i="2"/>
  <c r="K11" i="2" s="1"/>
  <c r="J12" i="2"/>
  <c r="K12" i="2" s="1"/>
  <c r="C10" i="2" l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L13" i="2"/>
  <c r="M13" i="2" s="1"/>
  <c r="J13" i="2"/>
  <c r="K13" i="2" l="1"/>
  <c r="N13" i="2" l="1"/>
  <c r="N14" i="2" l="1"/>
  <c r="M15" i="2" s="1"/>
</calcChain>
</file>

<file path=xl/sharedStrings.xml><?xml version="1.0" encoding="utf-8"?>
<sst xmlns="http://schemas.openxmlformats.org/spreadsheetml/2006/main" count="46" uniqueCount="38">
  <si>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</si>
  <si>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</si>
  <si>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</si>
  <si>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</si>
  <si>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</si>
  <si>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</si>
  <si>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Цена с НДС в руб.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</si>
  <si>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</si>
  <si>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</si>
  <si>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</si>
  <si>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</si>
  <si>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</si>
  <si>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</si>
  <si>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</si>
  <si>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</si>
  <si>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</si>
  <si>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t>Метод сопоставимых рыночных цен</t>
  </si>
  <si>
    <t>Дополнительная информация:</t>
  </si>
  <si>
    <t>___________________</t>
  </si>
  <si>
    <t>Начальник отдела закупок товаров, работ, услуг</t>
  </si>
  <si>
    <t>Симонова М.В.</t>
  </si>
  <si>
    <t>Наименование товара (работы, услуги)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</si>
  <si>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товара (работы, услуги)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</si>
  <si>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Средневзвешенная цена с НДС за ед-цу, руб.</t>
  </si>
  <si>
    <t>минимальная цена с НДС в руб.</t>
  </si>
  <si>
    <t>шт.</t>
  </si>
  <si>
    <t>Поставка расходного материала - трансдьюсер</t>
  </si>
  <si>
    <t>32.50.50.190-00001315</t>
  </si>
  <si>
    <t>32.50.13.190</t>
  </si>
  <si>
    <t>5867983 трансдьюсер инвазивного давления</t>
  </si>
  <si>
    <t>5867965 крепление трансдьюсера</t>
  </si>
  <si>
    <t>5510219 одноразовые устройства промывки, 5 штук в упаковке</t>
  </si>
  <si>
    <t>упак.</t>
  </si>
  <si>
    <t>коммерческое предложение                         от 12.08.2026 г.</t>
  </si>
  <si>
    <t>(вх № 44-26-08-744/1)</t>
  </si>
  <si>
    <t>(вх № 44-26-08-744/2)</t>
  </si>
  <si>
    <t>(вх № 44-26-08-744/3)</t>
  </si>
  <si>
    <t>Срок поставки 5 рабочих дней с даты заключения Контракта. Регистрационное удостоверение.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</si>
</sst>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66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4" fontId="9" fillId="0" borderId="6" xfId="0" applyNumberFormat="1" applyFont="1" applyBorder="1" applyAlignment="1">
      <alignment horizontal="center" vertical="top" wrapText="1"/>
    </xf>
    <xf numFmtId="4" fontId="9" fillId="0" borderId="9" xfId="0" applyNumberFormat="1" applyFont="1" applyBorder="1" applyAlignment="1">
      <alignment horizontal="center" vertical="top"/>
    </xf>
    <xf numFmtId="0" fontId="12" fillId="2" borderId="1" xfId="1" applyNumberFormat="1" applyFont="1" applyFill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12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2" fontId="5" fillId="0" borderId="9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9" xfId="0" applyNumberFormat="1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</cellXfs>
  <cellStyles count="4">
    <cellStyle name="Обычный" xfId="0" builtinId="0"/>
    <cellStyle name="Обычный 10" xfId="3" xr:uid="{00000000-0005-0000-0000-000001000000}"/>
    <cellStyle name="Обычный 2 2" xfId="1" xr:uid="{00000000-0005-0000-0000-000002000000}"/>
    <cellStyle name="Обычный 4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59"/>
  <sheetViews>
    <sheetView tabSelected="1" workbookViewId="0">
      <selection activeCell="D17" sqref="D17:N17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20" customWidth="1"/>
    <col min="9" max="9" width="18.140625" style="21" customWidth="1"/>
    <col min="10" max="10" width="11.5703125" style="21" customWidth="1"/>
    <col min="11" max="11" width="12.85546875" style="21" customWidth="1"/>
    <col min="12" max="12" width="12.42578125" style="21" customWidth="1"/>
    <col min="13" max="13" width="16" style="21" customWidth="1"/>
    <col min="14" max="14" width="18.140625" style="20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8"/>
      <c r="P1" s="18"/>
    </row>
    <row r="2" spans="2:16" ht="51" customHeight="1" x14ac:dyDescent="0.25">
      <c r="B2" s="39" t="s">
        <v>22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/>
      <c r="P2" s="18"/>
    </row>
    <row r="3" spans="2:16" s="4" customFormat="1" ht="12.75" x14ac:dyDescent="0.25">
      <c r="B3" s="45" t="s">
        <v>1</v>
      </c>
      <c r="C3" s="45"/>
      <c r="D3" s="45"/>
      <c r="E3" s="46" t="s">
        <v>26</v>
      </c>
      <c r="F3" s="46"/>
      <c r="G3" s="46"/>
      <c r="H3" s="46"/>
      <c r="I3" s="46"/>
      <c r="J3" s="46"/>
      <c r="K3" s="46"/>
      <c r="L3" s="46"/>
      <c r="M3" s="46"/>
      <c r="N3" s="46"/>
      <c r="O3" s="19"/>
      <c r="P3" s="19"/>
    </row>
    <row r="4" spans="2:16" s="4" customFormat="1" ht="15.75" customHeight="1" x14ac:dyDescent="0.25">
      <c r="B4" s="45" t="s">
        <v>14</v>
      </c>
      <c r="C4" s="45"/>
      <c r="D4" s="45"/>
      <c r="E4" s="47" t="s">
        <v>16</v>
      </c>
      <c r="F4" s="47"/>
      <c r="G4" s="47"/>
      <c r="H4" s="47"/>
      <c r="I4" s="47"/>
      <c r="J4" s="47"/>
      <c r="K4" s="47"/>
      <c r="L4" s="47"/>
      <c r="M4" s="47"/>
      <c r="N4" s="47"/>
      <c r="O4" s="19"/>
      <c r="P4" s="19"/>
    </row>
    <row r="5" spans="2:16" s="4" customFormat="1" ht="12.75" x14ac:dyDescent="0.25">
      <c r="B5" s="45" t="s">
        <v>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19"/>
      <c r="P5" s="19"/>
    </row>
    <row r="6" spans="2:16" ht="15" customHeight="1" x14ac:dyDescent="0.25">
      <c r="B6" s="48" t="s">
        <v>3</v>
      </c>
      <c r="C6" s="48" t="s">
        <v>10</v>
      </c>
      <c r="D6" s="51" t="s">
        <v>21</v>
      </c>
      <c r="E6" s="54" t="s">
        <v>0</v>
      </c>
      <c r="F6" s="54" t="s">
        <v>4</v>
      </c>
      <c r="G6" s="8" t="s">
        <v>7</v>
      </c>
      <c r="H6" s="8" t="s">
        <v>8</v>
      </c>
      <c r="I6" s="8" t="s">
        <v>9</v>
      </c>
      <c r="J6" s="40" t="s">
        <v>23</v>
      </c>
      <c r="K6" s="40" t="s">
        <v>12</v>
      </c>
      <c r="L6" s="40" t="s">
        <v>24</v>
      </c>
      <c r="M6" s="61" t="s">
        <v>5</v>
      </c>
      <c r="N6" s="61" t="s">
        <v>11</v>
      </c>
      <c r="O6" s="18"/>
      <c r="P6" s="18"/>
    </row>
    <row r="7" spans="2:16" ht="44.25" customHeight="1" x14ac:dyDescent="0.25">
      <c r="B7" s="49"/>
      <c r="C7" s="49"/>
      <c r="D7" s="52"/>
      <c r="E7" s="55"/>
      <c r="F7" s="55"/>
      <c r="G7" s="8" t="s">
        <v>33</v>
      </c>
      <c r="H7" s="8" t="s">
        <v>33</v>
      </c>
      <c r="I7" s="8" t="s">
        <v>33</v>
      </c>
      <c r="J7" s="41"/>
      <c r="K7" s="41"/>
      <c r="L7" s="41"/>
      <c r="M7" s="62"/>
      <c r="N7" s="62"/>
      <c r="O7" s="18"/>
      <c r="P7" s="18"/>
    </row>
    <row r="8" spans="2:16" x14ac:dyDescent="0.25">
      <c r="B8" s="49"/>
      <c r="C8" s="49"/>
      <c r="D8" s="52"/>
      <c r="E8" s="55"/>
      <c r="F8" s="55"/>
      <c r="G8" s="8" t="s">
        <v>34</v>
      </c>
      <c r="H8" s="8" t="s">
        <v>35</v>
      </c>
      <c r="I8" s="8" t="s">
        <v>36</v>
      </c>
      <c r="J8" s="41"/>
      <c r="K8" s="41"/>
      <c r="L8" s="41"/>
      <c r="M8" s="63"/>
      <c r="N8" s="63"/>
      <c r="O8" s="18"/>
      <c r="P8" s="18"/>
    </row>
    <row r="9" spans="2:16" x14ac:dyDescent="0.25">
      <c r="B9" s="50"/>
      <c r="C9" s="50"/>
      <c r="D9" s="53"/>
      <c r="E9" s="56"/>
      <c r="F9" s="56"/>
      <c r="G9" s="9" t="s">
        <v>6</v>
      </c>
      <c r="H9" s="9" t="s">
        <v>6</v>
      </c>
      <c r="I9" s="9" t="s">
        <v>6</v>
      </c>
      <c r="J9" s="42"/>
      <c r="K9" s="42"/>
      <c r="L9" s="42"/>
      <c r="M9" s="9" t="s">
        <v>6</v>
      </c>
      <c r="N9" s="9" t="s">
        <v>6</v>
      </c>
      <c r="O9" s="18"/>
      <c r="P9" s="18"/>
    </row>
    <row r="10" spans="2:16" ht="15.75" thickBot="1" x14ac:dyDescent="0.3">
      <c r="B10" s="2">
        <v>1</v>
      </c>
      <c r="C10" s="3">
        <f>B10+1</f>
        <v>2</v>
      </c>
      <c r="D10" s="3">
        <f t="shared" ref="D10:F10" si="0">C10+1</f>
        <v>3</v>
      </c>
      <c r="E10" s="3">
        <f t="shared" si="0"/>
        <v>4</v>
      </c>
      <c r="F10" s="3">
        <f t="shared" si="0"/>
        <v>5</v>
      </c>
      <c r="G10" s="3">
        <f t="shared" ref="G10" si="1">F10+1</f>
        <v>6</v>
      </c>
      <c r="H10" s="3">
        <f t="shared" ref="H10" si="2">G10+1</f>
        <v>7</v>
      </c>
      <c r="I10" s="3">
        <f t="shared" ref="I10" si="3">H10+1</f>
        <v>8</v>
      </c>
      <c r="J10" s="3">
        <f t="shared" ref="J10" si="4">I10+1</f>
        <v>9</v>
      </c>
      <c r="K10" s="3">
        <f t="shared" ref="K10" si="5">J10+1</f>
        <v>10</v>
      </c>
      <c r="L10" s="3">
        <f t="shared" ref="L10" si="6">K10+1</f>
        <v>11</v>
      </c>
      <c r="M10" s="3">
        <f t="shared" ref="M10" si="7">L10+1</f>
        <v>12</v>
      </c>
      <c r="N10" s="3">
        <f t="shared" ref="N10" si="8">M10+1</f>
        <v>13</v>
      </c>
    </row>
    <row r="11" spans="2:16" ht="26.25" thickBot="1" x14ac:dyDescent="0.3">
      <c r="B11" s="35">
        <v>1</v>
      </c>
      <c r="C11" s="36" t="s">
        <v>27</v>
      </c>
      <c r="D11" s="27" t="s">
        <v>29</v>
      </c>
      <c r="E11" s="28">
        <v>3</v>
      </c>
      <c r="F11" s="29" t="s">
        <v>25</v>
      </c>
      <c r="G11" s="29">
        <v>36400</v>
      </c>
      <c r="H11" s="29">
        <v>36764</v>
      </c>
      <c r="I11" s="29">
        <v>37492</v>
      </c>
      <c r="J11" s="30">
        <f t="shared" ref="J11:J13" si="9">AVERAGE(G11:I11)</f>
        <v>36885.333333333336</v>
      </c>
      <c r="K11" s="30">
        <f t="shared" ref="K11:K13" si="10">(_xlfn.STDEV.S(G11:I11)/J11)*100</f>
        <v>1.5074262154460001</v>
      </c>
      <c r="L11" s="38">
        <f t="shared" ref="L11:L12" si="11">MIN(G11:I11)</f>
        <v>36400</v>
      </c>
      <c r="M11" s="29">
        <f t="shared" ref="M11:M12" si="12">L11</f>
        <v>36400</v>
      </c>
      <c r="N11" s="31">
        <f t="shared" ref="N11:N13" si="13">M11*E11</f>
        <v>109200</v>
      </c>
    </row>
    <row r="12" spans="2:16" ht="15.75" thickBot="1" x14ac:dyDescent="0.3">
      <c r="B12" s="35">
        <v>2</v>
      </c>
      <c r="C12" s="37" t="s">
        <v>28</v>
      </c>
      <c r="D12" s="27" t="s">
        <v>30</v>
      </c>
      <c r="E12" s="28">
        <v>1</v>
      </c>
      <c r="F12" s="29" t="s">
        <v>25</v>
      </c>
      <c r="G12" s="29">
        <v>23400</v>
      </c>
      <c r="H12" s="29">
        <v>23634</v>
      </c>
      <c r="I12" s="29">
        <v>24102</v>
      </c>
      <c r="J12" s="30">
        <f t="shared" si="9"/>
        <v>23712</v>
      </c>
      <c r="K12" s="30">
        <f t="shared" si="10"/>
        <v>1.5074262154460001</v>
      </c>
      <c r="L12" s="38">
        <f t="shared" si="11"/>
        <v>23400</v>
      </c>
      <c r="M12" s="29">
        <f t="shared" si="12"/>
        <v>23400</v>
      </c>
      <c r="N12" s="31">
        <f t="shared" si="13"/>
        <v>23400</v>
      </c>
    </row>
    <row r="13" spans="2:16" s="25" customFormat="1" ht="26.25" thickBot="1" x14ac:dyDescent="0.3">
      <c r="B13" s="26">
        <v>3</v>
      </c>
      <c r="C13" s="37" t="s">
        <v>28</v>
      </c>
      <c r="D13" s="27" t="s">
        <v>31</v>
      </c>
      <c r="E13" s="28">
        <v>10</v>
      </c>
      <c r="F13" s="29" t="s">
        <v>32</v>
      </c>
      <c r="G13" s="29">
        <v>19500</v>
      </c>
      <c r="H13" s="29">
        <v>19695</v>
      </c>
      <c r="I13" s="29">
        <v>20085</v>
      </c>
      <c r="J13" s="30">
        <f t="shared" si="9"/>
        <v>19760</v>
      </c>
      <c r="K13" s="30">
        <f t="shared" si="10"/>
        <v>1.5074262154460001</v>
      </c>
      <c r="L13" s="38">
        <f>MIN(G13:I13)</f>
        <v>19500</v>
      </c>
      <c r="M13" s="29">
        <f>L13</f>
        <v>19500</v>
      </c>
      <c r="N13" s="31">
        <f t="shared" si="13"/>
        <v>195000</v>
      </c>
      <c r="O13" s="32"/>
      <c r="P13" s="32"/>
    </row>
    <row r="14" spans="2:16" x14ac:dyDescent="0.25">
      <c r="B14" s="57"/>
      <c r="C14" s="58"/>
      <c r="D14" s="58"/>
      <c r="E14" s="58"/>
      <c r="F14" s="58"/>
      <c r="G14" s="58"/>
      <c r="H14" s="58"/>
      <c r="I14" s="58"/>
      <c r="J14" s="10"/>
      <c r="K14" s="10"/>
      <c r="L14" s="11"/>
      <c r="M14" s="10"/>
      <c r="N14" s="34">
        <f>SUM(N11:N13)</f>
        <v>327600</v>
      </c>
      <c r="O14" s="18"/>
      <c r="P14" s="18"/>
    </row>
    <row r="15" spans="2:16" ht="32.25" customHeight="1" x14ac:dyDescent="0.25">
      <c r="B15" s="43" t="s">
        <v>15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33">
        <f>N14</f>
        <v>327600</v>
      </c>
      <c r="N15" s="12" t="s">
        <v>13</v>
      </c>
      <c r="O15" s="18"/>
      <c r="P15" s="18"/>
    </row>
    <row r="16" spans="2:16" ht="32.25" customHeight="1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  <c r="N16" s="24"/>
      <c r="O16" s="18"/>
      <c r="P16" s="18"/>
    </row>
    <row r="17" spans="2:16" ht="32.25" customHeight="1" x14ac:dyDescent="0.25">
      <c r="B17" s="64" t="s">
        <v>17</v>
      </c>
      <c r="C17" s="64"/>
      <c r="D17" s="65" t="s">
        <v>37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18"/>
      <c r="P17" s="18"/>
    </row>
    <row r="18" spans="2:16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8"/>
      <c r="P18" s="18"/>
    </row>
    <row r="19" spans="2:16" s="5" customFormat="1" ht="15" customHeight="1" x14ac:dyDescent="0.25">
      <c r="B19" s="60" t="s">
        <v>19</v>
      </c>
      <c r="C19" s="60"/>
      <c r="D19" s="60"/>
      <c r="E19" s="59" t="s">
        <v>18</v>
      </c>
      <c r="F19" s="59"/>
      <c r="G19" s="59"/>
      <c r="H19" s="14" t="s">
        <v>20</v>
      </c>
      <c r="I19" s="15"/>
      <c r="J19" s="15"/>
      <c r="K19" s="15"/>
      <c r="L19" s="15"/>
      <c r="M19" s="15"/>
      <c r="O19" s="18"/>
      <c r="P19" s="18"/>
    </row>
    <row r="20" spans="2:16" x14ac:dyDescent="0.25">
      <c r="B20" s="16"/>
      <c r="C20" s="16"/>
      <c r="D20" s="16"/>
      <c r="I20" s="17"/>
      <c r="J20" s="17"/>
      <c r="K20" s="17"/>
      <c r="L20" s="17"/>
      <c r="M20" s="17"/>
      <c r="N20" s="6"/>
      <c r="O20" s="19"/>
      <c r="P20" s="19"/>
    </row>
    <row r="21" spans="2:16" x14ac:dyDescent="0.25">
      <c r="B21" s="16"/>
      <c r="C21" s="16"/>
      <c r="D21" s="16"/>
      <c r="I21" s="17"/>
      <c r="J21" s="17"/>
      <c r="K21" s="17"/>
      <c r="L21" s="17"/>
      <c r="M21" s="17"/>
      <c r="N21" s="6"/>
      <c r="O21" s="19"/>
      <c r="P21" s="19"/>
    </row>
    <row r="22" spans="2:16" x14ac:dyDescent="0.25">
      <c r="B22" s="16"/>
      <c r="C22" s="16"/>
      <c r="D22" s="16"/>
      <c r="I22" s="17"/>
      <c r="J22" s="17"/>
      <c r="K22" s="17"/>
      <c r="L22" s="17"/>
      <c r="M22" s="17"/>
      <c r="N22" s="6"/>
      <c r="O22" s="19"/>
      <c r="P22" s="19"/>
    </row>
    <row r="23" spans="2:16" x14ac:dyDescent="0.25">
      <c r="B23" s="16"/>
      <c r="C23" s="16"/>
      <c r="D23" s="16"/>
      <c r="N23" s="6"/>
      <c r="O23" s="19"/>
      <c r="P23" s="19"/>
    </row>
    <row r="24" spans="2:16" x14ac:dyDescent="0.25">
      <c r="B24" s="5"/>
      <c r="C24" s="5"/>
      <c r="D24" s="5"/>
      <c r="E24" s="5"/>
      <c r="F24" s="5"/>
      <c r="G24" s="6"/>
      <c r="H24" s="6"/>
      <c r="I24" s="7"/>
      <c r="J24" s="7"/>
      <c r="K24" s="7"/>
      <c r="L24" s="7"/>
      <c r="M24" s="7"/>
      <c r="N24" s="6"/>
      <c r="O24" s="19"/>
      <c r="P24" s="19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9"/>
      <c r="P25" s="19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9"/>
      <c r="P26" s="19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9"/>
      <c r="P27" s="19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9"/>
      <c r="P28" s="19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9"/>
      <c r="P29" s="19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9"/>
      <c r="P30" s="19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9"/>
      <c r="P31" s="19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9"/>
      <c r="P32" s="19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9"/>
      <c r="P33" s="19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9"/>
      <c r="P34" s="19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9"/>
      <c r="P35" s="19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9"/>
      <c r="P36" s="19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9"/>
      <c r="P37" s="19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9"/>
      <c r="P38" s="19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9"/>
      <c r="P39" s="19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9"/>
      <c r="P40" s="19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9"/>
      <c r="P41" s="19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9"/>
      <c r="P42" s="19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9"/>
      <c r="P43" s="19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9"/>
      <c r="P44" s="19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9"/>
      <c r="P45" s="19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9"/>
      <c r="P46" s="19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9"/>
      <c r="P47" s="19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9"/>
      <c r="P48" s="19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9"/>
      <c r="P49" s="19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9"/>
      <c r="P50" s="19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9"/>
      <c r="P51" s="19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9"/>
      <c r="P52" s="19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9"/>
      <c r="P53" s="19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9"/>
      <c r="P54" s="19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9"/>
      <c r="P55" s="19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9"/>
      <c r="P56" s="19"/>
    </row>
    <row r="57" spans="2:16" x14ac:dyDescent="0.25">
      <c r="B57" s="5"/>
      <c r="C57" s="5"/>
      <c r="D57" s="5"/>
      <c r="E57" s="5"/>
      <c r="F57" s="5"/>
      <c r="G57" s="6"/>
      <c r="H57" s="6"/>
      <c r="I57" s="7"/>
      <c r="J57" s="7"/>
      <c r="K57" s="7"/>
      <c r="L57" s="7"/>
      <c r="M57" s="7"/>
      <c r="N57" s="6"/>
      <c r="O57" s="19"/>
      <c r="P57" s="19"/>
    </row>
    <row r="58" spans="2:16" x14ac:dyDescent="0.25">
      <c r="B58" s="5"/>
      <c r="C58" s="5"/>
      <c r="D58" s="5"/>
      <c r="E58" s="5"/>
      <c r="F58" s="5"/>
      <c r="G58" s="6"/>
      <c r="H58" s="6"/>
      <c r="I58" s="7"/>
      <c r="J58" s="7"/>
      <c r="K58" s="7"/>
      <c r="L58" s="7"/>
      <c r="M58" s="7"/>
      <c r="N58" s="6"/>
      <c r="O58" s="19"/>
      <c r="P58" s="19"/>
    </row>
    <row r="59" spans="2:16" x14ac:dyDescent="0.25">
      <c r="O59" s="19"/>
      <c r="P59" s="19"/>
    </row>
  </sheetData>
  <mergeCells count="22">
    <mergeCell ref="E19:G19"/>
    <mergeCell ref="B19:D19"/>
    <mergeCell ref="N6:N8"/>
    <mergeCell ref="M6:M8"/>
    <mergeCell ref="C6:C9"/>
    <mergeCell ref="B17:C17"/>
    <mergeCell ref="D17:N17"/>
    <mergeCell ref="B2:N2"/>
    <mergeCell ref="J6:J9"/>
    <mergeCell ref="K6:K9"/>
    <mergeCell ref="L6:L9"/>
    <mergeCell ref="B15:L15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B14:I14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2026-08-12T14:33:33Z</dcterms:modified>
</cp:coreProperties>
</file>