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hovm\Desktop\Новая папка (2)\"/>
    </mc:Choice>
  </mc:AlternateContent>
  <bookViews>
    <workbookView xWindow="0" yWindow="0" windowWidth="18750" windowHeight="8730"/>
  </bookViews>
  <sheets>
    <sheet name="НМЦК" sheetId="5" r:id="rId1"/>
  </sheets>
  <definedNames>
    <definedName name="_xlnm._FilterDatabase" localSheetId="0" hidden="1">НМЦК!$A$1:$R$14</definedName>
    <definedName name="_xlnm.Print_Area" localSheetId="0">НМЦК!$A$1:$R$32</definedName>
  </definedNames>
  <calcPr calcId="152511" refMode="R1C1" fullPrecision="0"/>
</workbook>
</file>

<file path=xl/calcChain.xml><?xml version="1.0" encoding="utf-8"?>
<calcChain xmlns="http://schemas.openxmlformats.org/spreadsheetml/2006/main">
  <c r="N13" i="5" l="1"/>
  <c r="G26" i="5" l="1"/>
  <c r="L13" i="5"/>
  <c r="P13" i="5" s="1"/>
  <c r="G27" i="5" l="1"/>
  <c r="O13" i="5"/>
  <c r="Q13" i="5" s="1"/>
  <c r="K13" i="5"/>
  <c r="J13" i="5" s="1"/>
  <c r="Q14" i="5" l="1"/>
</calcChain>
</file>

<file path=xl/sharedStrings.xml><?xml version="1.0" encoding="utf-8"?>
<sst xmlns="http://schemas.openxmlformats.org/spreadsheetml/2006/main" count="57" uniqueCount="43">
  <si>
    <t xml:space="preserve">Ссылка на нормативно-правовой акт с указанием конкретного пункта, устанавливающего требования к нормативным затратам: </t>
  </si>
  <si>
    <t>Обоснование начальной (максимальной) цены контракта</t>
  </si>
  <si>
    <t xml:space="preserve">Используемый метод определения НМЦК(ЦК) Метод сопоставимых рыночных цен (анализ рынка) </t>
  </si>
  <si>
    <t>№ п/п</t>
  </si>
  <si>
    <t>Наименован ие товара, работы, услуги по КТРУ</t>
  </si>
  <si>
    <t>Наименование товара, работы, услуги согласно описанию объекта закупки</t>
  </si>
  <si>
    <t>Едини ца измер ений</t>
  </si>
  <si>
    <t>Кол- во</t>
  </si>
  <si>
    <t>Расчет НМЦК(ЦК)</t>
  </si>
  <si>
    <r>
      <rPr>
        <sz val="12"/>
        <rFont val="Times New Roman"/>
        <family val="1"/>
        <charset val="204"/>
      </rPr>
      <t>Всего НМЦК (ЦК) с
учетом ЛБО (руб.)</t>
    </r>
  </si>
  <si>
    <t>Ценовые значения анализа рынка</t>
  </si>
  <si>
    <t>Ср. рыночная цена за единицу (руб.)</t>
  </si>
  <si>
    <t>Итоговое значение НМЦК (ЦК) (руб.)</t>
  </si>
  <si>
    <t>Цена за ед.(руб.)</t>
  </si>
  <si>
    <t>ИТОГО НМЦК:</t>
  </si>
  <si>
    <t>Учитывая параметры объекта закупки (указаны в техническом задании), ценовой диапазон имел минимальные значения, что позволило рассматривать предложенные цены, как идентичные, что подтверждается полученным коэффициентом вариации, который не превышает 33% (определяется согласно методике расчета НМЦК в соответствии со ст. 22 Закона, приказа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исполнителем)*».
*В целях определения однородности совокупности значений выявленных цен, используемых в расчете НМЦК, коэффициент вариаций определяется по формуле:</t>
  </si>
  <si>
    <t>где:
V - коэффициент вариации;</t>
  </si>
  <si>
    <t xml:space="preserve">           среднее квадратичное отклонение</t>
  </si>
  <si>
    <t>цена i-ой единицы Работы;</t>
  </si>
  <si>
    <t xml:space="preserve">Среднее квадратичное отклонение, </t>
  </si>
  <si>
    <t>НМЦК с учетом округления цены за единицу (руб.)</t>
  </si>
  <si>
    <t>&lt;ц&gt; - средняя арифметическая величина цены единицы Работы;
n - количество значений, используемых в расчете (3).
НМЦК методом сопоставимых рыночных цен (анализа рынка) определяется по формуле:</t>
  </si>
  <si>
    <t>где:
  - НМЦК, определяемая-*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  - цена единицы товара, работы, услуги, представленная в источнике с номером i.</t>
  </si>
  <si>
    <t>Коэфф. вариации (v)</t>
  </si>
  <si>
    <t>шт.</t>
  </si>
  <si>
    <t>Наименование товара, работы, услуги по КТРУ</t>
  </si>
  <si>
    <t>Итого:</t>
  </si>
  <si>
    <t>1.</t>
  </si>
  <si>
    <t>Типовая принадлежность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</si>
  <si>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</si>
  <si>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</si>
  <si>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>Цена за ед. (руб.)</t>
  </si>
  <si>
    <t>-</t>
  </si>
  <si>
    <t>14.1</t>
  </si>
  <si>
    <r>
      <rPr>
        <sz val="11"/>
        <rFont val="Times New Roman"/>
        <family val="1"/>
        <charset val="204"/>
      </rPr>
      <t xml:space="preserve">Инженер 2 категории отдела ОССиЗИ МФ ФКУ "ЦОКР" в г. Владивостоке Хо В.М.   </t>
    </r>
    <r>
      <rPr>
        <sz val="11"/>
        <color rgb="FFFF0000"/>
        <rFont val="Times New Roman"/>
        <family val="1"/>
        <charset val="204"/>
      </rPr>
      <t xml:space="preserve">    </t>
    </r>
    <r>
      <rPr>
        <sz val="11"/>
        <color rgb="FF000000"/>
        <rFont val="Times New Roman"/>
        <family val="1"/>
        <charset val="204"/>
      </rPr>
      <t xml:space="preserve">                                                                                      </t>
    </r>
  </si>
  <si>
    <t>Оказание услуг по оценке технического состояния объектов основных средств в сфере информационно-коммуникационных технологий для нужд Управления Федерального казначейства по Чукотскому автономному округу</t>
  </si>
  <si>
    <t xml:space="preserve">п. 2.4.5 "Затраты на оплату услуг по оценке технического состояния объектов основных средств" Нормативных затрат в сфере информационно-коммуникационных технологий на обеспечение функций территориальных органов Федерального казначейства и Федерального казенного учреждения «Центр по обеспечению деятельности Казначейства России» утверждённых приказом от 16.09.2021 № 262. 
</t>
  </si>
  <si>
    <t>Начальная (максимальная) цена контракта расчитывается на основании части 7 ст 22 Федерального закона от 05.04.2013 № 44-ФЗ «О контрактной системе в сфере закупок товаров, работ услуг для обеспечения государственных и муниципальных нужд». Согласно п. 2.4.5. приказа Казначейства России от 16.09.2021 № 262 «Об утверждении нормативных затрат в сфере информационно-коммуникационных технологий на обеспечение функций территориальных органов Федерального казначейства и Федерального каменного учреждения "Центр по обеспечению деятельности Казначейства России"», начальная (максимальная) цена контракта обоснована затратами на оплату услуг по оценке технического состояния объектов основных средств.</t>
  </si>
  <si>
    <t>Источник №1 исх. № б/н от 19.06.2026 (вх. № 978 от 19.06.2026)</t>
  </si>
  <si>
    <t>Источник №2 исх. № б/н от 19.06.2026 (вх. № 979 от 19.06.2026)</t>
  </si>
  <si>
    <t>Источник №3 исх. № б/н от 19.06.2026 (вх. № 980 от 19.06.2026)</t>
  </si>
  <si>
    <t>Реквизиты запросов ценовой информации (в т.ч. в ЕИС): Запрос направлен в 11 организаций: исх. от 19.06.2026 № 53-09-12/3577, в ЕИС от 19.06.2026 № 0822100002826000485.  Ответ получен от 3 (трех) организаций на основании данной информации произведен расчет НМЦК (ЦК): Источник № 1 - вх № 978 от 19.06.2026, Источник № 2 - вх № 979 от 19.06.2026, Источник № 3 - вх № 980 от 19.06.2026</t>
  </si>
  <si>
    <t>Дата подготовки обоснования НМЦК(ЦК) 25.06.2026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</si>
</sst>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rgb="FF000000"/>
      <name val="Times New Roman"/>
      <charset val="204"/>
    </font>
    <font>
      <sz val="10"/>
      <color rgb="FF000000"/>
      <name val="Times New Roman"/>
      <family val="2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5">
    <xf numFmtId="0" fontId="0" fillId="0" borderId="0" xfId="0" applyAlignment="1">
      <alignment horizontal="left" vertical="top"/>
    </xf>
    <xf numFmtId="2" fontId="4" fillId="0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center" vertical="top" shrinkToFit="1"/>
    </xf>
    <xf numFmtId="1" fontId="1" fillId="0" borderId="2" xfId="0" applyNumberFormat="1" applyFont="1" applyFill="1" applyBorder="1" applyAlignment="1">
      <alignment horizontal="center" vertical="top" shrinkToFit="1"/>
    </xf>
    <xf numFmtId="1" fontId="1" fillId="0" borderId="2" xfId="0" applyNumberFormat="1" applyFont="1" applyFill="1" applyBorder="1" applyAlignment="1">
      <alignment horizontal="right" vertical="top" indent="2" shrinkToFit="1"/>
    </xf>
    <xf numFmtId="0" fontId="0" fillId="0" borderId="0" xfId="0" applyFill="1" applyAlignment="1">
      <alignment vertical="top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8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top"/>
    </xf>
    <xf numFmtId="2" fontId="13" fillId="0" borderId="3" xfId="0" applyNumberFormat="1" applyFont="1" applyFill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 vertical="top" shrinkToFit="1"/>
    </xf>
    <xf numFmtId="49" fontId="4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2" fontId="8" fillId="0" borderId="4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top"/>
    </xf>
    <xf numFmtId="1" fontId="1" fillId="0" borderId="12" xfId="0" applyNumberFormat="1" applyFont="1" applyFill="1" applyBorder="1" applyAlignment="1">
      <alignment horizontal="center" vertical="top" shrinkToFit="1"/>
    </xf>
    <xf numFmtId="0" fontId="0" fillId="0" borderId="0" xfId="0" applyFill="1" applyAlignment="1">
      <alignment horizontal="left" vertical="top"/>
    </xf>
    <xf numFmtId="1" fontId="1" fillId="0" borderId="3" xfId="0" applyNumberFormat="1" applyFont="1" applyBorder="1" applyAlignment="1">
      <alignment horizontal="center" vertical="top" shrinkToFit="1"/>
    </xf>
    <xf numFmtId="0" fontId="8" fillId="0" borderId="6" xfId="0" applyFont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/>
    </xf>
    <xf numFmtId="2" fontId="8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top"/>
    </xf>
    <xf numFmtId="0" fontId="13" fillId="0" borderId="0" xfId="0" applyFont="1" applyFill="1" applyBorder="1" applyAlignment="1">
      <alignment vertical="top"/>
    </xf>
    <xf numFmtId="2" fontId="8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4" fillId="0" borderId="3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top" shrinkToFit="1"/>
    </xf>
    <xf numFmtId="0" fontId="8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1" fontId="14" fillId="0" borderId="2" xfId="0" applyNumberFormat="1" applyFont="1" applyBorder="1" applyAlignment="1">
      <alignment horizontal="left" vertical="top" wrapText="1" shrinkToFit="1"/>
    </xf>
    <xf numFmtId="0" fontId="12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1" fontId="14" fillId="0" borderId="3" xfId="0" applyNumberFormat="1" applyFont="1" applyBorder="1" applyAlignment="1">
      <alignment horizontal="center" vertical="top" shrinkToFit="1"/>
    </xf>
    <xf numFmtId="2" fontId="14" fillId="0" borderId="3" xfId="0" applyNumberFormat="1" applyFont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right" vertical="center" wrapText="1"/>
    </xf>
    <xf numFmtId="0" fontId="10" fillId="0" borderId="10" xfId="0" applyFont="1" applyFill="1" applyBorder="1" applyAlignment="1">
      <alignment horizontal="right" vertical="center" wrapText="1"/>
    </xf>
    <xf numFmtId="0" fontId="10" fillId="0" borderId="7" xfId="0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horizontal="right" vertical="top"/>
    </xf>
    <xf numFmtId="0" fontId="13" fillId="0" borderId="3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 indent="1"/>
    </xf>
    <xf numFmtId="0" fontId="8" fillId="0" borderId="8" xfId="0" applyFont="1" applyFill="1" applyBorder="1" applyAlignment="1">
      <alignment horizontal="left" vertical="top" wrapText="1" indent="1"/>
    </xf>
    <xf numFmtId="0" fontId="8" fillId="0" borderId="4" xfId="0" applyFont="1" applyFill="1" applyBorder="1" applyAlignment="1">
      <alignment horizontal="left" vertical="top" wrapText="1" indent="1"/>
    </xf>
    <xf numFmtId="0" fontId="8" fillId="0" borderId="5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2" fontId="8" fillId="0" borderId="5" xfId="0" applyNumberFormat="1" applyFont="1" applyFill="1" applyBorder="1" applyAlignment="1">
      <alignment horizontal="center" vertical="top" wrapText="1"/>
    </xf>
    <xf numFmtId="2" fontId="8" fillId="0" borderId="8" xfId="0" applyNumberFormat="1" applyFont="1" applyFill="1" applyBorder="1" applyAlignment="1">
      <alignment horizontal="center" vertical="top" wrapText="1"/>
    </xf>
    <xf numFmtId="2" fontId="8" fillId="0" borderId="4" xfId="0" applyNumberFormat="1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left" vertical="top" wrapText="1"/>
    </xf>
    <xf numFmtId="0" fontId="6" fillId="0" borderId="9" xfId="0" applyFont="1" applyFill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pn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</xdr:colOff>
      <xdr:row>9</xdr:row>
      <xdr:rowOff>450850</xdr:rowOff>
    </xdr:from>
    <xdr:to>
      <xdr:col>9</xdr:col>
      <xdr:colOff>875354</xdr:colOff>
      <xdr:row>10</xdr:row>
      <xdr:rowOff>84667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AFA9218A-48E6-FB6B-4CE3-ABB31D21F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8900" y="4737100"/>
          <a:ext cx="818204" cy="406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14</xdr:row>
      <xdr:rowOff>635000</xdr:rowOff>
    </xdr:from>
    <xdr:to>
      <xdr:col>1</xdr:col>
      <xdr:colOff>533400</xdr:colOff>
      <xdr:row>15</xdr:row>
      <xdr:rowOff>60113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5F0E77C4-1E9A-AB9C-F014-265886F62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5826600"/>
          <a:ext cx="1095375" cy="4305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</xdr:row>
      <xdr:rowOff>355600</xdr:rowOff>
    </xdr:from>
    <xdr:to>
      <xdr:col>1</xdr:col>
      <xdr:colOff>755650</xdr:colOff>
      <xdr:row>17</xdr:row>
      <xdr:rowOff>177165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3C65A6A9-A35A-1E62-F545-C059D9832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52100"/>
          <a:ext cx="1355725" cy="5454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17</xdr:row>
      <xdr:rowOff>152400</xdr:rowOff>
    </xdr:from>
    <xdr:to>
      <xdr:col>0</xdr:col>
      <xdr:colOff>267970</xdr:colOff>
      <xdr:row>19</xdr:row>
      <xdr:rowOff>1906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748D28F1-E864-8393-9E13-18CB6A3FA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7172800"/>
          <a:ext cx="153670" cy="2495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10583</xdr:colOff>
      <xdr:row>19</xdr:row>
      <xdr:rowOff>409575</xdr:rowOff>
    </xdr:from>
    <xdr:to>
      <xdr:col>1</xdr:col>
      <xdr:colOff>814916</xdr:colOff>
      <xdr:row>20</xdr:row>
      <xdr:rowOff>131656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6256E41B-A830-83FD-A29A-7A86890F3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3" y="10961158"/>
          <a:ext cx="1407583" cy="39941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11</xdr:col>
      <xdr:colOff>384175</xdr:colOff>
      <xdr:row>9</xdr:row>
      <xdr:rowOff>777875</xdr:rowOff>
    </xdr:from>
    <xdr:ext cx="153670" cy="238670"/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9BEDC639-BF1C-47C4-8BA2-88F55ACEF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4425" y="5064125"/>
          <a:ext cx="153670" cy="23867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10</xdr:col>
      <xdr:colOff>473512</xdr:colOff>
      <xdr:row>9</xdr:row>
      <xdr:rowOff>495087</xdr:rowOff>
    </xdr:from>
    <xdr:to>
      <xdr:col>10</xdr:col>
      <xdr:colOff>633412</xdr:colOff>
      <xdr:row>9</xdr:row>
      <xdr:rowOff>642687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AA11E5B9-C2EF-4813-9A45-09504700E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9512" y="4781337"/>
          <a:ext cx="159900" cy="14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44"/>
  <sheetViews>
    <sheetView tabSelected="1" zoomScale="90" zoomScaleNormal="90" zoomScaleSheetLayoutView="100" workbookViewId="0">
      <selection activeCell="I13" sqref="I13"/>
    </sheetView>
  </sheetViews>
  <sheetFormatPr defaultRowHeight="12.75" x14ac:dyDescent="0.2"/>
  <cols>
    <col min="1" max="1" width="10.5" style="12" customWidth="1"/>
    <col min="2" max="2" width="35" style="12" customWidth="1"/>
    <col min="3" max="3" width="35.5" style="12" customWidth="1"/>
    <col min="4" max="4" width="10.6640625" style="27" customWidth="1"/>
    <col min="5" max="5" width="8" style="12" customWidth="1"/>
    <col min="6" max="6" width="15.5" style="12" customWidth="1"/>
    <col min="7" max="7" width="20.83203125" style="12" customWidth="1"/>
    <col min="8" max="8" width="23.33203125" style="12" customWidth="1"/>
    <col min="9" max="9" width="20.83203125" style="12" customWidth="1"/>
    <col min="10" max="10" width="17.1640625" style="12" customWidth="1"/>
    <col min="11" max="11" width="14.5" style="12" customWidth="1"/>
    <col min="12" max="12" width="13.83203125" style="12" customWidth="1"/>
    <col min="13" max="13" width="13.83203125" style="27" customWidth="1"/>
    <col min="14" max="14" width="16.83203125" style="12" customWidth="1"/>
    <col min="15" max="15" width="19.5" style="12" customWidth="1"/>
    <col min="16" max="16" width="19.5" style="27" customWidth="1"/>
    <col min="17" max="17" width="19.1640625" style="12" customWidth="1"/>
    <col min="18" max="18" width="7.6640625" style="12" customWidth="1"/>
    <col min="19" max="19" width="7.5" style="12" customWidth="1"/>
    <col min="20" max="21" width="9.33203125" style="12"/>
    <col min="22" max="22" width="7.83203125" style="12" customWidth="1"/>
    <col min="23" max="23" width="0.33203125" style="12" hidden="1" customWidth="1"/>
    <col min="24" max="16384" width="9.33203125" style="12"/>
  </cols>
  <sheetData>
    <row r="1" spans="1:18" ht="18.75" x14ac:dyDescent="0.2">
      <c r="A1" s="75" t="s">
        <v>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18" customFormat="1" ht="15" x14ac:dyDescent="0.2">
      <c r="A2" s="76" t="s">
        <v>42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41"/>
    </row>
    <row r="3" spans="1:18" customFormat="1" ht="15.75" x14ac:dyDescent="0.2">
      <c r="A3" s="55" t="s">
        <v>35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18" customFormat="1" ht="15.75" x14ac:dyDescent="0.2">
      <c r="A4" s="55" t="s">
        <v>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8" customFormat="1" ht="33" customHeight="1" x14ac:dyDescent="0.2">
      <c r="A5" s="55" t="s">
        <v>41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1:18" customFormat="1" ht="15.75" x14ac:dyDescent="0.2">
      <c r="A6" s="55" t="s">
        <v>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8" customFormat="1" ht="37.15" customHeight="1" x14ac:dyDescent="0.2">
      <c r="A7" s="55" t="s">
        <v>36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spans="1:18" ht="25.5" customHeight="1" x14ac:dyDescent="0.2">
      <c r="A8" s="56" t="s">
        <v>3</v>
      </c>
      <c r="B8" s="59" t="s">
        <v>4</v>
      </c>
      <c r="C8" s="59" t="s">
        <v>5</v>
      </c>
      <c r="D8" s="52" t="s">
        <v>28</v>
      </c>
      <c r="E8" s="59" t="s">
        <v>6</v>
      </c>
      <c r="F8" s="59" t="s">
        <v>7</v>
      </c>
      <c r="G8" s="62" t="s">
        <v>8</v>
      </c>
      <c r="H8" s="62"/>
      <c r="I8" s="62"/>
      <c r="J8" s="62"/>
      <c r="K8" s="62"/>
      <c r="L8" s="62"/>
      <c r="M8" s="62"/>
      <c r="N8" s="62"/>
      <c r="O8" s="62"/>
      <c r="P8" s="72" t="s">
        <v>30</v>
      </c>
      <c r="Q8" s="63" t="s">
        <v>9</v>
      </c>
      <c r="R8" s="11"/>
    </row>
    <row r="9" spans="1:18" ht="22.15" customHeight="1" x14ac:dyDescent="0.2">
      <c r="A9" s="57"/>
      <c r="B9" s="60"/>
      <c r="C9" s="60"/>
      <c r="D9" s="53"/>
      <c r="E9" s="60"/>
      <c r="F9" s="60"/>
      <c r="G9" s="66" t="s">
        <v>10</v>
      </c>
      <c r="H9" s="67"/>
      <c r="I9" s="68"/>
      <c r="J9" s="59" t="s">
        <v>23</v>
      </c>
      <c r="K9" s="69" t="s">
        <v>19</v>
      </c>
      <c r="L9" s="69" t="s">
        <v>11</v>
      </c>
      <c r="M9" s="52" t="s">
        <v>29</v>
      </c>
      <c r="N9" s="59" t="s">
        <v>12</v>
      </c>
      <c r="O9" s="59" t="s">
        <v>20</v>
      </c>
      <c r="P9" s="73"/>
      <c r="Q9" s="64"/>
      <c r="R9" s="5"/>
    </row>
    <row r="10" spans="1:18" ht="60.75" customHeight="1" x14ac:dyDescent="0.2">
      <c r="A10" s="57"/>
      <c r="B10" s="60"/>
      <c r="C10" s="60"/>
      <c r="D10" s="53"/>
      <c r="E10" s="60"/>
      <c r="F10" s="60"/>
      <c r="G10" s="43" t="s">
        <v>38</v>
      </c>
      <c r="H10" s="43" t="s">
        <v>39</v>
      </c>
      <c r="I10" s="43" t="s">
        <v>40</v>
      </c>
      <c r="J10" s="60"/>
      <c r="K10" s="70"/>
      <c r="L10" s="70"/>
      <c r="M10" s="53"/>
      <c r="N10" s="60"/>
      <c r="O10" s="60"/>
      <c r="P10" s="73"/>
      <c r="Q10" s="64"/>
      <c r="R10" s="11"/>
    </row>
    <row r="11" spans="1:18" ht="18" customHeight="1" x14ac:dyDescent="0.2">
      <c r="A11" s="58"/>
      <c r="B11" s="61"/>
      <c r="C11" s="61"/>
      <c r="D11" s="54"/>
      <c r="E11" s="61"/>
      <c r="F11" s="61"/>
      <c r="G11" s="44" t="s">
        <v>13</v>
      </c>
      <c r="H11" s="44" t="s">
        <v>13</v>
      </c>
      <c r="I11" s="44" t="s">
        <v>13</v>
      </c>
      <c r="J11" s="61"/>
      <c r="K11" s="71"/>
      <c r="L11" s="71"/>
      <c r="M11" s="54"/>
      <c r="N11" s="61"/>
      <c r="O11" s="61"/>
      <c r="P11" s="74"/>
      <c r="Q11" s="65"/>
      <c r="R11" s="5"/>
    </row>
    <row r="12" spans="1:18" ht="15.75" customHeight="1" x14ac:dyDescent="0.2">
      <c r="A12" s="6">
        <v>1</v>
      </c>
      <c r="B12" s="26">
        <v>2</v>
      </c>
      <c r="C12" s="21">
        <v>3</v>
      </c>
      <c r="D12" s="28">
        <v>4</v>
      </c>
      <c r="E12" s="8">
        <v>5</v>
      </c>
      <c r="F12" s="7">
        <v>6</v>
      </c>
      <c r="G12" s="45">
        <v>7</v>
      </c>
      <c r="H12" s="45">
        <v>8</v>
      </c>
      <c r="I12" s="45">
        <v>9</v>
      </c>
      <c r="J12" s="7">
        <v>10</v>
      </c>
      <c r="K12" s="7">
        <v>11</v>
      </c>
      <c r="L12" s="7">
        <v>12</v>
      </c>
      <c r="M12" s="7">
        <v>13</v>
      </c>
      <c r="N12" s="7">
        <v>14</v>
      </c>
      <c r="O12" s="39" t="s">
        <v>33</v>
      </c>
      <c r="P12" s="7">
        <v>15</v>
      </c>
      <c r="Q12" s="7">
        <v>16</v>
      </c>
      <c r="R12" s="5"/>
    </row>
    <row r="13" spans="1:18" s="37" customFormat="1" ht="91.5" customHeight="1" x14ac:dyDescent="0.2">
      <c r="A13" s="22" t="s">
        <v>27</v>
      </c>
      <c r="B13" s="38" t="s">
        <v>32</v>
      </c>
      <c r="C13" s="42" t="s">
        <v>35</v>
      </c>
      <c r="D13" s="29" t="s">
        <v>32</v>
      </c>
      <c r="E13" s="13" t="s">
        <v>24</v>
      </c>
      <c r="F13" s="23">
        <v>6</v>
      </c>
      <c r="G13" s="46">
        <v>1200</v>
      </c>
      <c r="H13" s="46">
        <v>1500</v>
      </c>
      <c r="I13" s="46">
        <v>1380</v>
      </c>
      <c r="J13" s="2">
        <f t="shared" ref="J13" si="0">K13/L13*100</f>
        <v>11.1</v>
      </c>
      <c r="K13" s="1">
        <f t="shared" ref="K13" si="1">SQRT(((SUM((POWER(G13-L13,2)),(POWER(H13-L13,2)),(POWER(I13-L13,2)))/(COLUMNS(G13:I13)-1))))</f>
        <v>151</v>
      </c>
      <c r="L13" s="3">
        <f t="shared" ref="L13" si="2">(G13+H13+I13)/3</f>
        <v>1360</v>
      </c>
      <c r="M13" s="3">
        <v>400</v>
      </c>
      <c r="N13" s="4">
        <f>((F13/3)*(SUM(G13:I13)))</f>
        <v>8160</v>
      </c>
      <c r="O13" s="4">
        <f>L13*F13</f>
        <v>8160</v>
      </c>
      <c r="P13" s="4">
        <f>L13</f>
        <v>1360</v>
      </c>
      <c r="Q13" s="4">
        <f t="shared" ref="Q13" si="3">O13</f>
        <v>8160</v>
      </c>
      <c r="R13" s="5"/>
    </row>
    <row r="14" spans="1:18" ht="16.899999999999999" customHeight="1" x14ac:dyDescent="0.2">
      <c r="A14" s="47" t="s">
        <v>14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9"/>
      <c r="Q14" s="30">
        <f>SUM(Q13:Q13)</f>
        <v>8160</v>
      </c>
    </row>
    <row r="15" spans="1:18" ht="78.75" customHeight="1" x14ac:dyDescent="0.2">
      <c r="A15" s="80" t="s">
        <v>15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8" ht="33" customHeight="1" x14ac:dyDescent="0.2">
      <c r="A16" s="79" t="s">
        <v>16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</row>
    <row r="17" spans="1:17" ht="24" customHeight="1" x14ac:dyDescent="0.2">
      <c r="A17" s="9"/>
      <c r="B17" s="9"/>
      <c r="C17" s="82" t="s">
        <v>17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</row>
    <row r="18" spans="1:17" ht="18.75" x14ac:dyDescent="0.2">
      <c r="Q18" s="10"/>
    </row>
    <row r="19" spans="1:17" x14ac:dyDescent="0.2">
      <c r="B19" s="12" t="s">
        <v>18</v>
      </c>
    </row>
    <row r="20" spans="1:17" ht="53.25" customHeight="1" x14ac:dyDescent="0.2">
      <c r="A20" s="79" t="s">
        <v>21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</row>
    <row r="21" spans="1:17" ht="77.25" customHeight="1" x14ac:dyDescent="0.2">
      <c r="A21" s="79" t="s">
        <v>22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1:17" s="16" customFormat="1" ht="45.75" customHeight="1" x14ac:dyDescent="0.2">
      <c r="A22" s="83" t="s">
        <v>37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</row>
    <row r="23" spans="1:17" s="16" customFormat="1" ht="14.25" x14ac:dyDescent="0.2">
      <c r="A23" s="51" t="s">
        <v>8</v>
      </c>
      <c r="B23" s="51"/>
      <c r="C23" s="51"/>
      <c r="D23" s="51"/>
      <c r="E23" s="51"/>
      <c r="F23" s="51"/>
      <c r="G23" s="51"/>
      <c r="H23" s="35"/>
      <c r="I23"/>
      <c r="J23"/>
      <c r="K23"/>
      <c r="L23"/>
      <c r="M23"/>
      <c r="N23"/>
      <c r="O23"/>
      <c r="P23"/>
      <c r="Q23"/>
    </row>
    <row r="24" spans="1:17" s="16" customFormat="1" ht="45" x14ac:dyDescent="0.2">
      <c r="A24" s="17" t="s">
        <v>3</v>
      </c>
      <c r="B24" s="18" t="s">
        <v>25</v>
      </c>
      <c r="C24" s="18" t="s">
        <v>5</v>
      </c>
      <c r="D24" s="18" t="s">
        <v>6</v>
      </c>
      <c r="E24" s="18" t="s">
        <v>7</v>
      </c>
      <c r="F24" s="18" t="s">
        <v>31</v>
      </c>
      <c r="G24" s="18" t="s">
        <v>12</v>
      </c>
      <c r="H24" s="31"/>
      <c r="I24"/>
      <c r="J24"/>
      <c r="K24"/>
      <c r="L24"/>
      <c r="M24"/>
      <c r="N24"/>
      <c r="O24"/>
      <c r="P24"/>
      <c r="Q24"/>
    </row>
    <row r="25" spans="1:17" s="16" customFormat="1" ht="15" x14ac:dyDescent="0.2">
      <c r="A25" s="19">
        <v>1</v>
      </c>
      <c r="B25" s="19">
        <v>2</v>
      </c>
      <c r="C25" s="19">
        <v>3</v>
      </c>
      <c r="D25" s="19">
        <v>4</v>
      </c>
      <c r="E25" s="19">
        <v>5</v>
      </c>
      <c r="F25" s="19">
        <v>6</v>
      </c>
      <c r="G25" s="19">
        <v>7</v>
      </c>
      <c r="H25" s="32"/>
      <c r="I25"/>
      <c r="J25"/>
      <c r="K25"/>
      <c r="L25"/>
      <c r="M25"/>
      <c r="N25"/>
      <c r="O25"/>
      <c r="P25"/>
      <c r="Q25"/>
    </row>
    <row r="26" spans="1:17" s="37" customFormat="1" ht="91.5" customHeight="1" x14ac:dyDescent="0.2">
      <c r="A26" s="22" t="s">
        <v>27</v>
      </c>
      <c r="B26" s="38" t="s">
        <v>32</v>
      </c>
      <c r="C26" s="42" t="s">
        <v>35</v>
      </c>
      <c r="D26" s="13" t="s">
        <v>24</v>
      </c>
      <c r="E26" s="23">
        <v>6</v>
      </c>
      <c r="F26" s="24">
        <v>400</v>
      </c>
      <c r="G26" s="36">
        <f>E26*F26</f>
        <v>2400</v>
      </c>
      <c r="H26" s="32"/>
      <c r="I26"/>
      <c r="J26"/>
      <c r="K26"/>
      <c r="L26"/>
      <c r="M26"/>
      <c r="N26"/>
      <c r="O26"/>
      <c r="P26"/>
      <c r="Q26"/>
    </row>
    <row r="27" spans="1:17" s="16" customFormat="1" ht="14.25" x14ac:dyDescent="0.2">
      <c r="A27" s="50" t="s">
        <v>26</v>
      </c>
      <c r="B27" s="50"/>
      <c r="C27" s="50"/>
      <c r="D27" s="50"/>
      <c r="E27" s="50"/>
      <c r="F27" s="50"/>
      <c r="G27" s="20">
        <f>SUM(G26:G26)</f>
        <v>2400</v>
      </c>
      <c r="H27" s="34"/>
      <c r="I27"/>
      <c r="J27"/>
      <c r="K27"/>
      <c r="L27"/>
      <c r="M27"/>
      <c r="N27"/>
      <c r="O27"/>
      <c r="P27"/>
      <c r="Q27"/>
    </row>
    <row r="28" spans="1:17" ht="15" x14ac:dyDescent="0.25">
      <c r="A28" s="84" t="s">
        <v>34</v>
      </c>
      <c r="B28" s="84"/>
      <c r="C28" s="84"/>
      <c r="D28" s="84"/>
      <c r="E28" s="84"/>
      <c r="F28" s="84"/>
      <c r="G28" s="25"/>
      <c r="H28" s="34"/>
      <c r="I28" s="15"/>
      <c r="J28" s="15"/>
      <c r="K28" s="15"/>
      <c r="L28" s="15"/>
      <c r="N28" s="15"/>
      <c r="O28" s="15"/>
      <c r="Q28" s="15"/>
    </row>
    <row r="29" spans="1:17" ht="24" customHeight="1" x14ac:dyDescent="0.2">
      <c r="A29" s="78"/>
      <c r="B29" s="78"/>
      <c r="C29" s="78"/>
      <c r="E29" s="14"/>
      <c r="F29" s="14"/>
      <c r="G29" s="14"/>
      <c r="H29" s="14"/>
      <c r="I29" s="14"/>
      <c r="J29" s="14"/>
      <c r="K29" s="14"/>
      <c r="L29" s="14"/>
      <c r="N29" s="14"/>
      <c r="O29" s="14"/>
      <c r="Q29" s="14"/>
    </row>
    <row r="31" spans="1:17" x14ac:dyDescent="0.2">
      <c r="F31" s="34"/>
      <c r="G31" s="34"/>
      <c r="H31" s="34"/>
      <c r="I31" s="34"/>
    </row>
    <row r="32" spans="1:17" ht="15.75" x14ac:dyDescent="0.2">
      <c r="F32" s="34"/>
      <c r="G32" s="40"/>
      <c r="H32" s="33"/>
      <c r="I32" s="34"/>
    </row>
    <row r="33" spans="6:9" ht="15.75" x14ac:dyDescent="0.2">
      <c r="F33" s="34"/>
      <c r="G33" s="40"/>
      <c r="H33" s="33"/>
      <c r="I33" s="34"/>
    </row>
    <row r="34" spans="6:9" ht="15.75" x14ac:dyDescent="0.2">
      <c r="F34" s="34"/>
      <c r="G34" s="40"/>
      <c r="H34" s="33"/>
      <c r="I34" s="34"/>
    </row>
    <row r="35" spans="6:9" ht="15.75" x14ac:dyDescent="0.2">
      <c r="F35" s="34"/>
      <c r="G35" s="40"/>
      <c r="H35" s="33"/>
      <c r="I35" s="34"/>
    </row>
    <row r="36" spans="6:9" ht="15.75" x14ac:dyDescent="0.2">
      <c r="F36" s="34"/>
      <c r="G36" s="40"/>
      <c r="H36" s="33"/>
      <c r="I36" s="34"/>
    </row>
    <row r="37" spans="6:9" x14ac:dyDescent="0.2">
      <c r="F37" s="34"/>
      <c r="G37" s="34"/>
      <c r="H37" s="34"/>
      <c r="I37" s="34"/>
    </row>
    <row r="38" spans="6:9" x14ac:dyDescent="0.2">
      <c r="F38" s="34"/>
      <c r="G38" s="34"/>
      <c r="H38" s="34"/>
      <c r="I38" s="34"/>
    </row>
    <row r="39" spans="6:9" ht="15.75" x14ac:dyDescent="0.2">
      <c r="F39" s="34"/>
      <c r="G39" s="40"/>
      <c r="H39" s="33"/>
      <c r="I39" s="34"/>
    </row>
    <row r="40" spans="6:9" ht="15.75" x14ac:dyDescent="0.2">
      <c r="F40" s="34"/>
      <c r="G40" s="40"/>
      <c r="H40" s="33"/>
      <c r="I40" s="34"/>
    </row>
    <row r="41" spans="6:9" ht="15.75" x14ac:dyDescent="0.2">
      <c r="F41" s="34"/>
      <c r="G41" s="40"/>
      <c r="H41" s="33"/>
      <c r="I41" s="34"/>
    </row>
    <row r="42" spans="6:9" ht="15.75" x14ac:dyDescent="0.2">
      <c r="F42" s="34"/>
      <c r="G42" s="40"/>
      <c r="H42" s="33"/>
      <c r="I42" s="34"/>
    </row>
    <row r="43" spans="6:9" ht="15.75" x14ac:dyDescent="0.2">
      <c r="F43" s="34"/>
      <c r="G43" s="40"/>
      <c r="H43" s="33"/>
      <c r="I43" s="34"/>
    </row>
    <row r="44" spans="6:9" x14ac:dyDescent="0.2">
      <c r="F44" s="34"/>
      <c r="G44" s="34"/>
      <c r="H44" s="34"/>
      <c r="I44" s="34"/>
    </row>
  </sheetData>
  <autoFilter ref="A1:R14">
    <filterColumn colId="0" showButton="0"/>
    <filterColumn colId="1" showButton="0"/>
    <filterColumn colId="2" showButton="0"/>
    <filterColumn colId="3" hiddenButton="1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hiddenButton="1" showButton="0"/>
    <filterColumn colId="13" showButton="0"/>
    <filterColumn colId="14" showButton="0"/>
    <filterColumn colId="15" hiddenButton="1" showButton="0"/>
    <filterColumn colId="16" showButton="0"/>
  </autoFilter>
  <mergeCells count="34">
    <mergeCell ref="A29:C29"/>
    <mergeCell ref="A21:Q21"/>
    <mergeCell ref="A15:Q15"/>
    <mergeCell ref="A16:Q16"/>
    <mergeCell ref="C17:Q17"/>
    <mergeCell ref="A20:Q20"/>
    <mergeCell ref="A22:Q22"/>
    <mergeCell ref="A28:F28"/>
    <mergeCell ref="A1:R1"/>
    <mergeCell ref="A2:Q2"/>
    <mergeCell ref="A3:R3"/>
    <mergeCell ref="A4:R4"/>
    <mergeCell ref="A5:R5"/>
    <mergeCell ref="A6:R6"/>
    <mergeCell ref="A7:R7"/>
    <mergeCell ref="A8:A11"/>
    <mergeCell ref="B8:B11"/>
    <mergeCell ref="C8:C11"/>
    <mergeCell ref="E8:E11"/>
    <mergeCell ref="F8:F11"/>
    <mergeCell ref="G8:O8"/>
    <mergeCell ref="Q8:Q11"/>
    <mergeCell ref="G9:I9"/>
    <mergeCell ref="J9:J11"/>
    <mergeCell ref="K9:K11"/>
    <mergeCell ref="L9:L11"/>
    <mergeCell ref="N9:N11"/>
    <mergeCell ref="O9:O11"/>
    <mergeCell ref="P8:P11"/>
    <mergeCell ref="A14:P14"/>
    <mergeCell ref="A27:F27"/>
    <mergeCell ref="A23:G23"/>
    <mergeCell ref="D8:D11"/>
    <mergeCell ref="M9:M11"/>
  </mergeCells>
  <pageMargins left="0.25" right="0.25" top="0.75" bottom="0.75" header="0.3" footer="0.3"/>
  <pageSetup paperSize="9" scale="51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Бадмаева Татьяна Валерьевна</dc:creator>
  <cp:lastModifiedBy>Хо Валерия Менсуевна</cp:lastModifiedBy>
  <cp:lastPrinted>2025-08-01T02:41:24Z</cp:lastPrinted>
  <dcterms:created xsi:type="dcterms:W3CDTF">2024-01-24T12:06:19Z</dcterms:created>
  <dcterms:modified xsi:type="dcterms:W3CDTF">2026-06-19T06:39:20Z</dcterms:modified>
</cp:coreProperties>
</file>