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440"/>
  </bookViews>
  <sheets>
    <sheet name="Анализ рынка (базовый)" sheetId="3" r:id="rId1"/>
    <sheet name="Лист2" sheetId="4" r:id="rId2"/>
  </sheets>
  <definedNames>
    <definedName name="_xlnm.Print_Area" localSheetId="0">'Анализ рынка (базовый)'!$A$1:$P$30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<sst xmlns="http://schemas.openxmlformats.org/spreadsheetml/2006/main" count="45" uniqueCount="31">
  <si>
    <t>РАСЧЕТ СТАРТОВОЙ (МАКСИМАЛЬНОЙ) ЦЕНЫ КОНТРАКТА НА ЕАТ "БЕРЕЗКА"</t>
  </si>
  <si>
    <r>
      <t xml:space="preserve">Предмет контракта: </t>
    </r>
    <r>
      <rPr>
        <u/>
        <sz val="14"/>
        <color theme="1"/>
        <rFont val="Times New Roman"/>
        <charset val="204"/>
      </rPr>
      <t>Поставка моющих и чистящих средств для летней оздоровительной площадки</t>
    </r>
  </si>
  <si>
    <t>Заказчик: МБОУ СОШ с. Тополево им. Героя Советского Союза полковника милиции Грищенко П.Я.</t>
  </si>
  <si>
    <r>
      <rPr>
        <sz val="14"/>
        <color theme="1"/>
        <rFont val="Times New Roman"/>
        <charset val="204"/>
      </rPr>
      <t xml:space="preserve">Используемый метод определения цены с обоснованием: </t>
    </r>
    <r>
      <rPr>
        <b/>
        <sz val="14"/>
        <color theme="1"/>
        <rFont val="Times New Roman"/>
        <charset val="204"/>
      </rPr>
      <t>Метод сопоставимых рыночных цен (анализа рынка)</t>
    </r>
  </si>
  <si>
    <t>№ п/п</t>
  </si>
  <si>
    <t>Объект закупки</t>
  </si>
  <si>
    <t>Основные характеристики объекта закупки</t>
  </si>
  <si>
    <t>Ед. изм.</t>
  </si>
  <si>
    <t>Кол-во</t>
  </si>
  <si>
    <t>Цена единицы товара, указанная в источнике № 1.
Реквизиты источника: № 221 от 10.06.2026, руб.</t>
  </si>
  <si>
    <t>Цена единицы товара, указанная в источнике № 2.
Реквизиты источника: № 15 от 10.06.2026, руб.</t>
  </si>
  <si>
    <t>Цена единицы товара, указанная в источнике № 3.
Реквизиты источника: № 123 от 10.06.2026, руб.</t>
  </si>
  <si>
    <t xml:space="preserve">Средняя арифм. величина цены единицы продукции, руб.                                                                                                       </t>
  </si>
  <si>
    <t xml:space="preserve">Среднее квадратичное отклонение                                                            </t>
  </si>
  <si>
    <t xml:space="preserve">Коэффициент вариации (%)                                          </t>
  </si>
  <si>
    <t xml:space="preserve">НМЦК (руб.)                  </t>
  </si>
  <si>
    <t>Средство концентрированное для мытья посуды «Ника супер Плюс» канистра 5 л</t>
  </si>
  <si>
    <t>В соответствии с ТЧ</t>
  </si>
  <si>
    <t>шт</t>
  </si>
  <si>
    <t>Средство «Ника -2, 1 л</t>
  </si>
  <si>
    <t>Средство чистящее  «Ника-Трубочист Антибактериальный гель» 0,7 кг</t>
  </si>
  <si>
    <t>Средство для посудомоечных машин и пароконвектоматов  «Ника МПМ» 1 кг</t>
  </si>
  <si>
    <t>Отбеливатель «Белизна» 1 л</t>
  </si>
  <si>
    <t>Хлор таблетки 1 кг</t>
  </si>
  <si>
    <t>Мыло жидкое туалетное «Овес и молоко»</t>
  </si>
  <si>
    <t>Средство чистящее «Ника -Сангель Антибактериальный» 0,7 кг</t>
  </si>
  <si>
    <t>ИТОГО:</t>
  </si>
  <si>
    <t xml:space="preserve">Дата подготовки обоснования стартовой (максимальной) цены: 23.06.2026                                </t>
  </si>
  <si>
    <t xml:space="preserve">Работник контрактной службы/контрактный управляющий:                                                                                                   </t>
  </si>
  <si>
    <t xml:space="preserve">________________/ ФИО /                                          </t>
  </si>
  <si>
    <t xml:space="preserve">(подпись/расшифровка подписи)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</si>
</sst>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_ "/>
    <numFmt numFmtId="181" formatCode="#\ ##0.00"/>
  </numFmts>
  <fonts count="36">
    <font>
      <sz val="11"/>
      <color theme="1"/>
      <name val="Calibri"/>
      <charset val="204"/>
      <scheme val="minor"/>
    </font>
    <font>
      <b/>
      <i/>
      <sz val="11"/>
      <color theme="1"/>
      <name val="Times New Roman"/>
      <charset val="204"/>
    </font>
    <font>
      <sz val="11"/>
      <name val="Times New Roman"/>
      <charset val="204"/>
    </font>
    <font>
      <sz val="11"/>
      <color theme="1"/>
      <name val="Times New Roman"/>
      <charset val="204"/>
    </font>
    <font>
      <b/>
      <sz val="13"/>
      <color theme="1"/>
      <name val="Times New Roman"/>
      <charset val="204"/>
    </font>
    <font>
      <sz val="14"/>
      <color theme="1"/>
      <name val="Times New Roman"/>
      <charset val="204"/>
    </font>
    <font>
      <sz val="14"/>
      <name val="Times New Roman"/>
      <charset val="204"/>
    </font>
    <font>
      <b/>
      <sz val="14"/>
      <color theme="1"/>
      <name val="Times New Roman"/>
      <charset val="204"/>
    </font>
    <font>
      <b/>
      <i/>
      <sz val="14"/>
      <color theme="1"/>
      <name val="Times New Roman"/>
      <charset val="204"/>
    </font>
    <font>
      <sz val="12"/>
      <color theme="1"/>
      <name val="Times New Roman"/>
      <charset val="204"/>
    </font>
    <font>
      <sz val="12"/>
      <color rgb="FF000000"/>
      <name val="Times New Roman"/>
      <charset val="204"/>
    </font>
    <font>
      <sz val="12"/>
      <name val="Times New Roman"/>
      <charset val="204"/>
    </font>
    <font>
      <sz val="11"/>
      <color rgb="FF000000"/>
      <name val="Times New Roman"/>
      <charset val="204"/>
    </font>
    <font>
      <b/>
      <sz val="12"/>
      <color theme="1"/>
      <name val="Times New Roman"/>
      <charset val="204"/>
    </font>
    <font>
      <b/>
      <sz val="12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4"/>
      <color theme="1"/>
      <name val="Times New Roman"/>
      <charset val="204"/>
    </font>
  </fonts>
  <fills count="36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5" fillId="0" borderId="0" applyFont="0" applyFill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5" fillId="0" borderId="0" applyFont="0" applyFill="0" applyBorder="0" applyAlignment="0" applyProtection="0">
      <alignment vertical="center"/>
    </xf>
    <xf numFmtId="179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5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6" fillId="7" borderId="8" applyNumberFormat="0" applyAlignment="0" applyProtection="0">
      <alignment vertical="center"/>
    </xf>
    <xf numFmtId="0" fontId="27" fillId="8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top"/>
    </xf>
    <xf numFmtId="0" fontId="5" fillId="0" borderId="0" xfId="0" applyFont="1" applyBorder="1" applyAlignment="1"/>
    <xf numFmtId="0" fontId="6" fillId="0" borderId="0" xfId="0" applyFont="1" applyBorder="1" applyAlignment="1"/>
    <xf numFmtId="0" fontId="8" fillId="3" borderId="1" xfId="0" applyFont="1" applyFill="1" applyBorder="1" applyAlignment="1">
      <alignment horizontal="center" vertical="center" wrapText="1" shrinkToFit="1"/>
    </xf>
    <xf numFmtId="0" fontId="8" fillId="0" borderId="0" xfId="0" applyFont="1" applyAlignment="1"/>
    <xf numFmtId="0" fontId="9" fillId="2" borderId="1" xfId="0" applyFont="1" applyFill="1" applyBorder="1" applyAlignment="1">
      <alignment horizontal="center" vertical="center" wrapText="1" shrinkToFit="1"/>
    </xf>
    <xf numFmtId="0" fontId="10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center" wrapText="1" shrinkToFit="1"/>
    </xf>
    <xf numFmtId="180" fontId="11" fillId="2" borderId="1" xfId="0" applyNumberFormat="1" applyFont="1" applyFill="1" applyBorder="1" applyAlignment="1">
      <alignment horizontal="center" vertical="center" wrapText="1" shrinkToFit="1"/>
    </xf>
    <xf numFmtId="181" fontId="11" fillId="2" borderId="1" xfId="0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10" fontId="11" fillId="2" borderId="1" xfId="3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80" fontId="9" fillId="2" borderId="1" xfId="0" applyNumberFormat="1" applyFont="1" applyFill="1" applyBorder="1" applyAlignment="1">
      <alignment horizontal="center" vertical="center" wrapText="1" shrinkToFit="1"/>
    </xf>
    <xf numFmtId="0" fontId="13" fillId="4" borderId="2" xfId="0" applyFont="1" applyFill="1" applyBorder="1" applyAlignment="1">
      <alignment horizontal="right" vertical="center" wrapText="1" shrinkToFit="1"/>
    </xf>
    <xf numFmtId="0" fontId="13" fillId="4" borderId="3" xfId="0" applyFont="1" applyFill="1" applyBorder="1" applyAlignment="1">
      <alignment horizontal="right" vertical="center" wrapText="1" shrinkToFit="1"/>
    </xf>
    <xf numFmtId="0" fontId="13" fillId="4" borderId="4" xfId="0" applyFont="1" applyFill="1" applyBorder="1" applyAlignment="1">
      <alignment horizontal="right" vertical="center" wrapText="1" shrinkToFit="1"/>
    </xf>
    <xf numFmtId="181" fontId="1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colors>
    <mruColors>
      <color rgb="0099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8"/>
  <sheetViews>
    <sheetView tabSelected="1" zoomScale="70" zoomScaleNormal="70" workbookViewId="0">
      <selection activeCell="I15" sqref="I15"/>
    </sheetView>
  </sheetViews>
  <sheetFormatPr defaultColWidth="9" defaultRowHeight="13.8"/>
  <cols>
    <col min="1" max="1" width="4.57407407407407" style="3" customWidth="1"/>
    <col min="2" max="2" width="43.3240740740741" style="3" customWidth="1"/>
    <col min="3" max="3" width="30.287037037037" style="3" customWidth="1"/>
    <col min="4" max="4" width="9.42592592592593" style="3" customWidth="1"/>
    <col min="5" max="5" width="13" style="3" customWidth="1"/>
    <col min="6" max="6" width="22.0555555555556" style="3" customWidth="1"/>
    <col min="7" max="7" width="21.5740740740741" style="3" customWidth="1"/>
    <col min="8" max="8" width="22.0648148148148" style="3" customWidth="1"/>
    <col min="9" max="9" width="20.3055555555556" style="3" customWidth="1"/>
    <col min="10" max="10" width="18.0925925925926" style="3" customWidth="1"/>
    <col min="11" max="11" width="18.5740740740741" style="3" customWidth="1"/>
    <col min="12" max="12" width="21.5740740740741" style="2" customWidth="1"/>
    <col min="13" max="13" width="22.5740740740741" style="3" customWidth="1"/>
    <col min="14" max="14" width="14.8518518518519" style="3" customWidth="1"/>
    <col min="15" max="15" width="14.287037037037" style="3" customWidth="1"/>
    <col min="16" max="16" width="27.287037037037" style="3" customWidth="1"/>
    <col min="17" max="16384" width="9.13888888888889" style="3"/>
  </cols>
  <sheetData>
    <row r="1" ht="16.8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ht="18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6"/>
      <c r="N2" s="6"/>
      <c r="O2" s="6"/>
      <c r="P2" s="6"/>
    </row>
    <row r="3" ht="33" customHeight="1" spans="1:16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ht="31.5" customHeight="1" spans="1:16">
      <c r="A4" s="9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1"/>
      <c r="N4" s="11"/>
      <c r="O4" s="11"/>
      <c r="P4" s="11"/>
    </row>
    <row r="5" ht="18" spans="1:16">
      <c r="A5" s="5" t="s">
        <v>3</v>
      </c>
      <c r="B5" s="6"/>
      <c r="C5" s="6"/>
      <c r="D5" s="6"/>
      <c r="E5" s="6"/>
      <c r="F5" s="6"/>
      <c r="G5" s="6"/>
      <c r="H5" s="6"/>
      <c r="I5" s="6"/>
      <c r="J5" s="6"/>
      <c r="K5" s="6"/>
      <c r="L5" s="7"/>
      <c r="M5" s="6"/>
      <c r="N5" s="6"/>
      <c r="O5" s="6"/>
      <c r="P5" s="6"/>
    </row>
    <row r="6" ht="18" spans="1:16">
      <c r="A6" s="6"/>
      <c r="B6" s="11"/>
      <c r="C6" s="12"/>
      <c r="D6" s="12"/>
      <c r="E6" s="12"/>
      <c r="F6" s="6"/>
      <c r="G6" s="6"/>
      <c r="H6" s="6"/>
      <c r="I6" s="6"/>
      <c r="J6" s="13"/>
      <c r="K6" s="13"/>
      <c r="L6" s="14"/>
      <c r="M6" s="13"/>
      <c r="N6" s="13"/>
      <c r="O6" s="13"/>
      <c r="P6" s="13"/>
    </row>
    <row r="7" s="1" customFormat="1" ht="143" customHeight="1" spans="1:16">
      <c r="A7" s="15" t="s">
        <v>4</v>
      </c>
      <c r="B7" s="15" t="s">
        <v>5</v>
      </c>
      <c r="C7" s="15" t="s">
        <v>6</v>
      </c>
      <c r="D7" s="15" t="s">
        <v>7</v>
      </c>
      <c r="E7" s="15" t="s">
        <v>8</v>
      </c>
      <c r="F7" s="15" t="s">
        <v>9</v>
      </c>
      <c r="G7" s="15" t="s">
        <v>10</v>
      </c>
      <c r="H7" s="15" t="s">
        <v>11</v>
      </c>
      <c r="I7" s="15" t="s">
        <v>12</v>
      </c>
      <c r="J7" s="15" t="s">
        <v>13</v>
      </c>
      <c r="K7" s="15" t="s">
        <v>14</v>
      </c>
      <c r="L7" s="15" t="s">
        <v>15</v>
      </c>
      <c r="M7" s="16"/>
      <c r="N7" s="16"/>
      <c r="O7" s="16"/>
      <c r="P7" s="16"/>
    </row>
    <row r="8" s="1" customFormat="1" ht="30" customHeight="1" spans="1:16">
      <c r="A8" s="17">
        <v>1</v>
      </c>
      <c r="B8" s="18" t="s">
        <v>16</v>
      </c>
      <c r="C8" s="19" t="s">
        <v>17</v>
      </c>
      <c r="D8" s="19" t="s">
        <v>18</v>
      </c>
      <c r="E8" s="19">
        <v>19</v>
      </c>
      <c r="F8" s="20">
        <v>1550</v>
      </c>
      <c r="G8" s="20">
        <v>1485</v>
      </c>
      <c r="H8" s="20">
        <v>1500</v>
      </c>
      <c r="I8" s="21">
        <f t="shared" ref="I8:I27" si="0">ROUNDDOWN(AVERAGE(F8:H8),2)</f>
        <v>1511.66</v>
      </c>
      <c r="J8" s="22">
        <f t="shared" ref="J8:J27" si="1">STDEV(F8:H8)</f>
        <v>34.03</v>
      </c>
      <c r="K8" s="23">
        <f t="shared" ref="K8:K27" si="2">J8/I8</f>
        <v>0.0225</v>
      </c>
      <c r="L8" s="21">
        <f t="shared" ref="L8:L27" si="3">I8*E8</f>
        <v>28721.54</v>
      </c>
      <c r="M8" s="24"/>
      <c r="N8" s="16"/>
      <c r="O8" s="16"/>
      <c r="P8" s="16"/>
    </row>
    <row r="9" s="1" customFormat="1" ht="16" customHeight="1" spans="1:16">
      <c r="A9" s="17">
        <v>2</v>
      </c>
      <c r="B9" s="18" t="s">
        <v>19</v>
      </c>
      <c r="C9" s="19" t="s">
        <v>17</v>
      </c>
      <c r="D9" s="19" t="s">
        <v>18</v>
      </c>
      <c r="E9" s="19">
        <v>4</v>
      </c>
      <c r="F9" s="20">
        <v>485</v>
      </c>
      <c r="G9" s="20">
        <v>415</v>
      </c>
      <c r="H9" s="20">
        <v>445</v>
      </c>
      <c r="I9" s="21">
        <f t="shared" si="0"/>
        <v>448.33</v>
      </c>
      <c r="J9" s="22">
        <f t="shared" si="1"/>
        <v>35.12</v>
      </c>
      <c r="K9" s="23">
        <f t="shared" si="2"/>
        <v>0.0783</v>
      </c>
      <c r="L9" s="21">
        <f t="shared" si="3"/>
        <v>1793.32</v>
      </c>
      <c r="M9" s="24"/>
      <c r="N9" s="16"/>
      <c r="O9" s="16"/>
      <c r="P9" s="16"/>
    </row>
    <row r="10" s="1" customFormat="1" ht="32" customHeight="1" spans="1:16">
      <c r="A10" s="17">
        <v>3</v>
      </c>
      <c r="B10" s="18" t="s">
        <v>20</v>
      </c>
      <c r="C10" s="19" t="s">
        <v>17</v>
      </c>
      <c r="D10" s="19" t="s">
        <v>18</v>
      </c>
      <c r="E10" s="17">
        <v>15</v>
      </c>
      <c r="F10" s="25">
        <v>320</v>
      </c>
      <c r="G10" s="25">
        <v>287</v>
      </c>
      <c r="H10" s="25">
        <v>300</v>
      </c>
      <c r="I10" s="21">
        <f t="shared" si="0"/>
        <v>302.33</v>
      </c>
      <c r="J10" s="22">
        <f t="shared" si="1"/>
        <v>16.62</v>
      </c>
      <c r="K10" s="23">
        <f t="shared" si="2"/>
        <v>0.055</v>
      </c>
      <c r="L10" s="21">
        <f t="shared" si="3"/>
        <v>4534.95</v>
      </c>
      <c r="M10" s="24"/>
      <c r="N10" s="16"/>
      <c r="O10" s="16"/>
      <c r="P10" s="16"/>
    </row>
    <row r="11" s="1" customFormat="1" ht="30" customHeight="1" spans="1:16">
      <c r="A11" s="17">
        <v>4</v>
      </c>
      <c r="B11" s="18" t="s">
        <v>21</v>
      </c>
      <c r="C11" s="19" t="s">
        <v>17</v>
      </c>
      <c r="D11" s="19" t="s">
        <v>18</v>
      </c>
      <c r="E11" s="17">
        <v>5</v>
      </c>
      <c r="F11" s="25">
        <v>622</v>
      </c>
      <c r="G11" s="25">
        <v>564</v>
      </c>
      <c r="H11" s="25">
        <v>602</v>
      </c>
      <c r="I11" s="21">
        <f t="shared" si="0"/>
        <v>596</v>
      </c>
      <c r="J11" s="22">
        <f t="shared" si="1"/>
        <v>29.46</v>
      </c>
      <c r="K11" s="23">
        <f t="shared" si="2"/>
        <v>0.0494</v>
      </c>
      <c r="L11" s="21">
        <f t="shared" si="3"/>
        <v>2980</v>
      </c>
      <c r="M11" s="24"/>
      <c r="N11" s="16"/>
      <c r="O11" s="16"/>
      <c r="P11" s="16"/>
    </row>
    <row r="12" s="1" customFormat="1" ht="14" customHeight="1" spans="1:16">
      <c r="A12" s="17">
        <v>5</v>
      </c>
      <c r="B12" s="18" t="s">
        <v>22</v>
      </c>
      <c r="C12" s="19" t="s">
        <v>17</v>
      </c>
      <c r="D12" s="19" t="s">
        <v>18</v>
      </c>
      <c r="E12" s="17">
        <v>12</v>
      </c>
      <c r="F12" s="25">
        <v>100</v>
      </c>
      <c r="G12" s="25">
        <v>85</v>
      </c>
      <c r="H12" s="25">
        <v>90</v>
      </c>
      <c r="I12" s="21">
        <f t="shared" si="0"/>
        <v>91.66</v>
      </c>
      <c r="J12" s="22">
        <f t="shared" si="1"/>
        <v>7.64</v>
      </c>
      <c r="K12" s="23">
        <f t="shared" si="2"/>
        <v>0.0834</v>
      </c>
      <c r="L12" s="21">
        <f t="shared" si="3"/>
        <v>1099.92</v>
      </c>
      <c r="M12" s="24"/>
      <c r="N12" s="16"/>
      <c r="O12" s="16"/>
      <c r="P12" s="16"/>
    </row>
    <row r="13" s="1" customFormat="1" ht="15" customHeight="1" spans="1:16">
      <c r="A13" s="17">
        <v>6</v>
      </c>
      <c r="B13" s="18" t="s">
        <v>23</v>
      </c>
      <c r="C13" s="19" t="s">
        <v>17</v>
      </c>
      <c r="D13" s="19" t="s">
        <v>18</v>
      </c>
      <c r="E13" s="17">
        <v>3</v>
      </c>
      <c r="F13" s="25">
        <v>1190</v>
      </c>
      <c r="G13" s="25">
        <v>1125</v>
      </c>
      <c r="H13" s="25">
        <v>1145</v>
      </c>
      <c r="I13" s="21">
        <f t="shared" si="0"/>
        <v>1153.33</v>
      </c>
      <c r="J13" s="22">
        <f t="shared" si="1"/>
        <v>33.29</v>
      </c>
      <c r="K13" s="23">
        <f t="shared" si="2"/>
        <v>0.0289</v>
      </c>
      <c r="L13" s="21">
        <f t="shared" si="3"/>
        <v>3459.99</v>
      </c>
      <c r="M13" s="24"/>
      <c r="N13" s="16"/>
      <c r="O13" s="16"/>
      <c r="P13" s="16"/>
    </row>
    <row r="14" s="1" customFormat="1" ht="16" customHeight="1" spans="1:16">
      <c r="A14" s="17">
        <v>7</v>
      </c>
      <c r="B14" s="18" t="s">
        <v>24</v>
      </c>
      <c r="C14" s="19" t="s">
        <v>17</v>
      </c>
      <c r="D14" s="19" t="s">
        <v>18</v>
      </c>
      <c r="E14" s="17">
        <v>5</v>
      </c>
      <c r="F14" s="25">
        <v>270</v>
      </c>
      <c r="G14" s="25">
        <v>256</v>
      </c>
      <c r="H14" s="25">
        <v>260</v>
      </c>
      <c r="I14" s="21">
        <f t="shared" si="0"/>
        <v>262</v>
      </c>
      <c r="J14" s="22">
        <f t="shared" si="1"/>
        <v>7.21</v>
      </c>
      <c r="K14" s="23">
        <f t="shared" si="2"/>
        <v>0.0275</v>
      </c>
      <c r="L14" s="21">
        <f t="shared" si="3"/>
        <v>1310</v>
      </c>
      <c r="M14" s="24"/>
      <c r="N14" s="16"/>
      <c r="O14" s="16"/>
      <c r="P14" s="16"/>
    </row>
    <row r="15" s="1" customFormat="1" ht="16" customHeight="1" spans="1:16">
      <c r="A15" s="17">
        <v>8</v>
      </c>
      <c r="B15" s="18" t="s">
        <v>25</v>
      </c>
      <c r="C15" s="19" t="s">
        <v>17</v>
      </c>
      <c r="D15" s="19" t="s">
        <v>18</v>
      </c>
      <c r="E15" s="17">
        <v>15</v>
      </c>
      <c r="F15" s="25">
        <v>265</v>
      </c>
      <c r="G15" s="25">
        <v>246</v>
      </c>
      <c r="H15" s="25">
        <v>255</v>
      </c>
      <c r="I15" s="21">
        <f t="shared" si="0"/>
        <v>255.33</v>
      </c>
      <c r="J15" s="22">
        <f t="shared" si="1"/>
        <v>9.5</v>
      </c>
      <c r="K15" s="23">
        <f t="shared" si="2"/>
        <v>0.0372</v>
      </c>
      <c r="L15" s="21">
        <f t="shared" si="3"/>
        <v>3829.95</v>
      </c>
      <c r="M15" s="24"/>
      <c r="N15" s="16"/>
      <c r="O15" s="16"/>
      <c r="P15" s="16"/>
    </row>
    <row r="16" s="2" customFormat="1" ht="30" customHeight="1" spans="1:16">
      <c r="A16" s="26" t="s">
        <v>26</v>
      </c>
      <c r="B16" s="27"/>
      <c r="C16" s="27"/>
      <c r="D16" s="27"/>
      <c r="E16" s="27"/>
      <c r="F16" s="27"/>
      <c r="G16" s="27"/>
      <c r="H16" s="27"/>
      <c r="I16" s="27"/>
      <c r="J16" s="27"/>
      <c r="K16" s="28"/>
      <c r="L16" s="29">
        <f>SUM(L8:L15)</f>
        <v>47729.67</v>
      </c>
      <c r="M16" s="30"/>
      <c r="N16" s="7"/>
      <c r="O16" s="7"/>
      <c r="P16" s="7"/>
    </row>
    <row r="17" s="2" customFormat="1" ht="20" customHeight="1" spans="1:16">
      <c r="A17" s="31"/>
      <c r="B17" s="6"/>
      <c r="C17" s="6"/>
      <c r="D17" s="6"/>
      <c r="E17" s="6"/>
      <c r="F17" s="6"/>
      <c r="G17" s="6"/>
      <c r="H17" s="6"/>
      <c r="I17" s="6"/>
      <c r="J17" s="6"/>
      <c r="K17" s="6"/>
      <c r="L17" s="7"/>
      <c r="M17" s="7"/>
      <c r="N17" s="7"/>
      <c r="O17" s="7"/>
      <c r="P17" s="7"/>
    </row>
    <row r="18" s="2" customFormat="1" ht="20" customHeight="1" spans="1:16">
      <c r="A18" s="31"/>
      <c r="B18" s="6"/>
      <c r="C18" s="6"/>
      <c r="D18" s="6"/>
      <c r="E18" s="6"/>
      <c r="F18" s="6"/>
      <c r="G18" s="6"/>
      <c r="H18" s="6"/>
      <c r="I18" s="6"/>
      <c r="J18" s="6"/>
      <c r="K18" s="6"/>
      <c r="L18" s="7"/>
      <c r="M18" s="7"/>
      <c r="N18" s="7"/>
      <c r="O18" s="7"/>
      <c r="P18" s="7"/>
    </row>
    <row r="19" s="2" customFormat="1" ht="20" customHeight="1" spans="1:16">
      <c r="A19" s="31"/>
      <c r="B19" s="6"/>
      <c r="C19" s="6"/>
      <c r="D19" s="6"/>
      <c r="E19" s="6"/>
      <c r="F19" s="6"/>
      <c r="G19" s="6"/>
      <c r="H19" s="6"/>
      <c r="I19" s="6"/>
      <c r="J19" s="6"/>
      <c r="K19" s="6"/>
      <c r="L19" s="7"/>
      <c r="M19" s="7"/>
      <c r="N19" s="7"/>
      <c r="O19" s="7"/>
      <c r="P19" s="7"/>
    </row>
    <row r="20" s="2" customFormat="1" ht="20" customHeight="1" spans="1:16">
      <c r="A20" s="31" t="s">
        <v>27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7"/>
      <c r="M20" s="7"/>
      <c r="N20" s="7"/>
      <c r="O20" s="7"/>
      <c r="P20" s="7"/>
    </row>
    <row r="21" s="2" customFormat="1" ht="53" customHeight="1" spans="1:16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7"/>
      <c r="M21" s="7"/>
      <c r="N21" s="7"/>
      <c r="O21" s="7"/>
      <c r="P21" s="7"/>
    </row>
    <row r="22" s="2" customFormat="1" ht="21" customHeight="1" spans="1:16">
      <c r="A22" s="6" t="s">
        <v>28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7"/>
      <c r="M22" s="7"/>
      <c r="N22" s="7"/>
      <c r="O22" s="7"/>
      <c r="P22" s="7"/>
    </row>
    <row r="23" ht="18" spans="1:16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7"/>
      <c r="M23" s="6"/>
      <c r="N23" s="6"/>
      <c r="O23" s="6"/>
      <c r="P23" s="6"/>
    </row>
    <row r="24" ht="18" spans="1:16">
      <c r="A24" s="6" t="s">
        <v>29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7"/>
      <c r="M24" s="6"/>
      <c r="N24" s="6"/>
      <c r="O24" s="6"/>
      <c r="P24" s="6"/>
    </row>
    <row r="25" ht="18" spans="1:16">
      <c r="A25" s="6" t="s">
        <v>30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7"/>
      <c r="M25" s="6"/>
      <c r="N25" s="6"/>
      <c r="O25" s="6"/>
      <c r="P25" s="6"/>
    </row>
    <row r="26" ht="18" spans="1:16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7"/>
      <c r="M26" s="6"/>
      <c r="N26" s="6"/>
      <c r="O26" s="6"/>
      <c r="P26" s="6"/>
    </row>
    <row r="27" ht="18" spans="1:16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7"/>
      <c r="M27" s="6"/>
      <c r="N27" s="6"/>
      <c r="O27" s="6"/>
      <c r="P27" s="6"/>
    </row>
    <row r="28" ht="18" spans="1:16">
      <c r="M28" s="6"/>
      <c r="N28" s="6"/>
      <c r="O28" s="6"/>
      <c r="P28" s="6"/>
    </row>
  </sheetData>
  <mergeCells count="4">
    <mergeCell ref="A1:P1"/>
    <mergeCell ref="A3:P3"/>
    <mergeCell ref="A4:L4"/>
    <mergeCell ref="A16:K16"/>
  </mergeCells>
  <pageMargins left="0.25" right="0.25" top="0.75" bottom="0.75" header="0.3" footer="0.3"/>
  <pageSetup paperSize="9" scale="5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Анализ рынка (базовый)</vt:lpstr>
      <vt:lpstr>Лист2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2006-09-28T05:33:00Z</dcterms:created>
  <dcterms:modified xsi:type="dcterms:W3CDTF">2026-06-24T04:07:22Z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D156933442D744F1B19F9769851B7851_13</vt:lpwstr>
  </property>
  <property fmtid="{D5CDD505-2E9C-101B-9397-08002B2CF9AE}" pid="3" name="KSOProductBuildVer">
    <vt:lpwstr>1049-12.1.0.26880</vt:lpwstr>
  </property>
  <property fmtid="{D5CDD505-2E9C-101B-9397-08002B2CF9AE}" pid="4" name="CalculationRule">
    <vt:i4>0</vt:i4>
  </property>
</Properties>
</file>