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Default Extension="svg" ContentType="image/svg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Расчет цены (за ед.)" sheetId="1" state="visible" r:id="rId1"/>
  </sheets>
  <definedNames>
    <definedName name="_xlnm.Print_Area" localSheetId="0">'Расчет цены (за ед.)'!$A$1:$Q$9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<sst xmlns="http://schemas.openxmlformats.org/spreadsheetml/2006/main" count="24" uniqueCount="24">
  <si>
    <t xml:space="preserve">ОБОСНОВАНИЕ НАЧАЛЬНОЙ  (МАКСИМАЛЬНОЙ) ЦЕНЫ КОНТРАКТА (НМЦК) на оказание услуг по комплексной и поддерживающей уборке помещений в здании Федерального государственного бюджетного учреждения науки институт языкознания Российской академии наук </t>
  </si>
  <si>
    <t xml:space="preserve">Начальная (максимальная) цена контракта установлена в соответствии с приказом Минэкономразвития РФ от 02.10.13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 методом сопоставимых рыночных цен (анализа рынка) на товары, являющиеся предметом аукциона, так как является приоритетным для определения и обоснования НМЦК, В соответствии с п, 3.7.1, вышеуказанного нормативного акта Заказчиком были направлены соответствующие запросы о предоставлении ценовой информации Поставщикам товаров, являющихся предметом закупки, осуществлен поиск ценовой информации в реестре контрактов, заключенных заказчиками, исследованы информационные сайты, В соответствии  с п.3.19 Заказчик использовал цены предлагаемые тремя различными Поставщиками</t>
  </si>
  <si>
    <t>№</t>
  </si>
  <si>
    <t xml:space="preserve">Наименование предмета контракта</t>
  </si>
  <si>
    <t xml:space="preserve">ОКПД 2/КТРУ</t>
  </si>
  <si>
    <t xml:space="preserve">Ед. изм</t>
  </si>
  <si>
    <t>Кол-во</t>
  </si>
  <si>
    <t xml:space="preserve">Коммерческие предложения (руб./ед.изм.)</t>
  </si>
  <si>
    <t xml:space="preserve">Однородность совокупности значений выявленных цен, используемых в расчете Н(М)ЦК, ЦКЕП</t>
  </si>
  <si>
    <t xml:space="preserve">Н(М)ЦК, ЦКЕП, определяемая методом сопоставимых рыночных цен (анализа рынка)*</t>
  </si>
  <si>
    <t xml:space="preserve">Поставщик №1</t>
  </si>
  <si>
    <t xml:space="preserve">Поставщик №2 </t>
  </si>
  <si>
    <t xml:space="preserve">Поставщик № </t>
  </si>
  <si>
    <t xml:space="preserve">Средняя арифметическая цена за единицу     &lt;ц&gt; </t>
  </si>
  <si>
    <t xml:space="preserve">Среднее квадратичное отклонение</t>
  </si>
  <si>
    <r>
      <t xml:space="preserve">коэффициент вариации цен V (%)           </t>
    </r>
    <r>
      <rPr>
        <i/>
        <sz val="10"/>
        <rFont val="Times New Roman"/>
      </rPr>
      <t xml:space="preserve">         (не должен превышать 33%)</t>
    </r>
  </si>
  <si>
    <r>
      <t/>
    </r>
    <r>
      <rPr>
        <b/>
        <sz val="10"/>
        <rFont val="Times New Roman"/>
      </rPr>
      <t xml:space="preserve">Расчет Н(М)ЦК по формуле</t>
    </r>
    <r>
      <rPr>
        <sz val="10"/>
        <rFont val="Times New Roman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</si>
  <si>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Цена за единицу изм. (руб.)</t>
  </si>
  <si>
    <t xml:space="preserve">Н(М)ЦК, ЦКЕП контракта с учетом округления цены за единицу (руб.)</t>
  </si>
  <si>
    <t xml:space="preserve">Цена за ед., руб.</t>
  </si>
  <si>
    <t xml:space="preserve">Цена, всего, руб.</t>
  </si>
  <si>
    <t xml:space="preserve">Услуги по комплексной и поддерживающей уборке помещений в здании Федерального государственного бюджетного учреждения науки институт языкознания Российской академии наук </t>
  </si>
  <si>
    <t xml:space="preserve">81.21.10.000  </t>
  </si>
  <si>
    <t>месяц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</si>
</sst>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4" formatCode="_-* #,##0.00&quot;р.&quot;_-;\-* #,##0.00&quot;р.&quot;_-;_-* &quot;-&quot;??&quot;р.&quot;_-;_-@_-"/>
    <numFmt numFmtId="165" formatCode="_-* #,##0&quot;р.&quot;_-;\-* #,##0&quot;р.&quot;_-;_-* &quot;-&quot;&quot;р.&quot;_-;_-@_-"/>
    <numFmt numFmtId="166" formatCode="_-* #,##0.00_р_._-;\-* #,##0.00_р_._-;_-* &quot;-&quot;??_р_._-;_-@_-"/>
    <numFmt numFmtId="167" formatCode="_-* #,##0_р_._-;\-* #,##0_р_._-;_-* &quot;-&quot;_р_._-;_-@_-"/>
  </numFmts>
  <fonts count="23"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u/>
      <sz val="11.000000"/>
      <color theme="10" tint="0"/>
      <name val="Calibri"/>
    </font>
    <font>
      <sz val="11.000000"/>
      <name val="Calibri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u/>
      <sz val="11.000000"/>
      <color theme="11" tint="0"/>
      <name val="Calibri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0.000000"/>
      <name val="Times New Roman"/>
    </font>
    <font>
      <b/>
      <sz val="10.000000"/>
      <name val="Times New Roman"/>
    </font>
    <font>
      <sz val="11.000000"/>
      <name val="Times New Roman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theme="0" tint="0"/>
        <bgColor theme="0" tint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9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11" borderId="0" numFmtId="0" applyNumberFormat="1" applyFont="1" applyFill="1" applyBorder="1"/>
    <xf fontId="0" fillId="12" borderId="0" numFmtId="0" applyNumberFormat="1" applyFont="1" applyFill="1" applyBorder="1"/>
    <xf fontId="0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0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1" fillId="19" borderId="0" numFmtId="0" applyNumberFormat="1" applyFont="1" applyFill="1" applyBorder="1"/>
    <xf fontId="1" fillId="20" borderId="0" numFmtId="0" applyNumberFormat="1" applyFont="1" applyFill="1" applyBorder="1"/>
    <xf fontId="1" fillId="21" borderId="0" numFmtId="0" applyNumberFormat="1" applyFont="1" applyFill="1" applyBorder="1"/>
    <xf fontId="1" fillId="22" borderId="0" numFmtId="0" applyNumberFormat="1" applyFont="1" applyFill="1" applyBorder="1"/>
    <xf fontId="1" fillId="23" borderId="0" numFmtId="0" applyNumberFormat="1" applyFont="1" applyFill="1" applyBorder="1"/>
    <xf fontId="1" fillId="24" borderId="0" numFmtId="0" applyNumberFormat="1" applyFont="1" applyFill="1" applyBorder="1"/>
    <xf fontId="2" fillId="25" borderId="1" numFmtId="0" applyNumberFormat="1" applyFont="1" applyFill="1" applyBorder="1"/>
    <xf fontId="3" fillId="26" borderId="2" numFmtId="0" applyNumberFormat="1" applyFont="1" applyFill="1" applyBorder="1"/>
    <xf fontId="4" fillId="26" borderId="1" numFmtId="0" applyNumberFormat="1" applyFont="1" applyFill="1" applyBorder="1"/>
    <xf fontId="5" fillId="0" borderId="0" numFmtId="0" applyNumberFormat="1" applyFont="1" applyFill="1" applyBorder="1">
      <alignment vertical="top"/>
    </xf>
    <xf fontId="6" fillId="0" borderId="0" numFmtId="164" applyNumberFormat="1" applyFont="1" applyFill="1" applyBorder="1"/>
    <xf fontId="6" fillId="0" borderId="0" numFmtId="165" applyNumberFormat="1" applyFont="1" applyFill="1" applyBorder="1"/>
    <xf fontId="7" fillId="0" borderId="3" numFmtId="0" applyNumberFormat="1" applyFont="1" applyFill="1" applyBorder="1"/>
    <xf fontId="8" fillId="0" borderId="4" numFmtId="0" applyNumberFormat="1" applyFont="1" applyFill="1" applyBorder="1"/>
    <xf fontId="9" fillId="0" borderId="5" numFmtId="0" applyNumberFormat="1" applyFont="1" applyFill="1" applyBorder="1"/>
    <xf fontId="9" fillId="0" borderId="0" numFmtId="0" applyNumberFormat="1" applyFont="1" applyFill="1" applyBorder="1"/>
    <xf fontId="10" fillId="0" borderId="6" numFmtId="0" applyNumberFormat="1" applyFont="1" applyFill="1" applyBorder="1"/>
    <xf fontId="11" fillId="27" borderId="7" numFmtId="0" applyNumberFormat="1" applyFont="1" applyFill="1" applyBorder="1"/>
    <xf fontId="12" fillId="0" borderId="0" numFmtId="0" applyNumberFormat="1" applyFont="1" applyFill="1" applyBorder="1"/>
    <xf fontId="13" fillId="28" borderId="0" numFmtId="0" applyNumberFormat="1" applyFont="1" applyFill="1" applyBorder="1"/>
    <xf fontId="14" fillId="0" borderId="0" numFmtId="0" applyNumberFormat="1" applyFont="1" applyFill="1" applyBorder="1">
      <alignment vertical="top"/>
    </xf>
    <xf fontId="15" fillId="29" borderId="0" numFmtId="0" applyNumberFormat="1" applyFont="1" applyFill="1" applyBorder="1"/>
    <xf fontId="16" fillId="0" borderId="0" numFmtId="0" applyNumberFormat="1" applyFont="1" applyFill="1" applyBorder="1"/>
    <xf fontId="6" fillId="30" borderId="8" numFmtId="0" applyNumberFormat="1" applyFont="1" applyFill="1" applyBorder="1"/>
    <xf fontId="6" fillId="0" borderId="0" numFmtId="9" applyNumberFormat="1" applyFont="1" applyFill="1" applyBorder="1"/>
    <xf fontId="17" fillId="0" borderId="9" numFmtId="0" applyNumberFormat="1" applyFont="1" applyFill="1" applyBorder="1"/>
    <xf fontId="18" fillId="0" borderId="0" numFmtId="0" applyNumberFormat="1" applyFont="1" applyFill="1" applyBorder="1"/>
    <xf fontId="6" fillId="0" borderId="0" numFmtId="166" applyNumberFormat="1" applyFont="1" applyFill="1" applyBorder="1"/>
    <xf fontId="6" fillId="0" borderId="0" numFmtId="167" applyNumberFormat="1" applyFont="1" applyFill="1" applyBorder="1"/>
    <xf fontId="19" fillId="31" borderId="0" numFmtId="0" applyNumberFormat="1" applyFont="1" applyFill="1" applyBorder="1"/>
  </cellStyleXfs>
  <cellXfs count="17">
    <xf fontId="0" fillId="0" borderId="0" numFmtId="0" xfId="0"/>
    <xf fontId="20" fillId="0" borderId="0" numFmtId="0" xfId="0" applyFont="1"/>
    <xf fontId="21" fillId="0" borderId="10" numFmtId="0" xfId="0" applyFont="1" applyBorder="1" applyAlignment="1">
      <alignment horizontal="center" vertical="center" wrapText="1"/>
    </xf>
    <xf fontId="21" fillId="0" borderId="10" numFmtId="0" xfId="0" applyFont="1" applyBorder="1" applyAlignment="1">
      <alignment horizontal="center" vertical="center"/>
    </xf>
    <xf fontId="20" fillId="0" borderId="10" numFmtId="0" xfId="0" applyFont="1" applyBorder="1" applyAlignment="1">
      <alignment horizontal="center" vertical="center" wrapText="1"/>
    </xf>
    <xf fontId="21" fillId="0" borderId="10" numFmtId="2" xfId="0" applyNumberFormat="1" applyFont="1" applyBorder="1" applyAlignment="1">
      <alignment horizontal="center" vertical="center" wrapText="1"/>
    </xf>
    <xf fontId="20" fillId="32" borderId="10" numFmtId="0" xfId="0" applyFont="1" applyFill="1" applyBorder="1" applyAlignment="1">
      <alignment vertical="center" wrapText="1"/>
    </xf>
    <xf fontId="20" fillId="32" borderId="10" numFmtId="0" xfId="0" applyFont="1" applyFill="1" applyBorder="1" applyAlignment="1">
      <alignment horizontal="center" vertical="center" wrapText="1"/>
    </xf>
    <xf fontId="20" fillId="32" borderId="10" numFmtId="4" xfId="0" applyNumberFormat="1" applyFont="1" applyFill="1" applyBorder="1" applyAlignment="1">
      <alignment horizontal="center" vertical="center" wrapText="1"/>
    </xf>
    <xf fontId="20" fillId="32" borderId="10" numFmtId="3" xfId="0" applyNumberFormat="1" applyFont="1" applyFill="1" applyBorder="1" applyAlignment="1">
      <alignment horizontal="center" vertical="center" wrapText="1"/>
    </xf>
    <xf fontId="20" fillId="0" borderId="10" numFmtId="2" xfId="0" applyNumberFormat="1" applyFont="1" applyBorder="1" applyAlignment="1">
      <alignment horizontal="center" vertical="center" wrapText="1"/>
    </xf>
    <xf fontId="20" fillId="0" borderId="10" numFmtId="4" xfId="0" applyNumberFormat="1" applyFont="1" applyBorder="1" applyAlignment="1">
      <alignment horizontal="center" vertical="center" wrapText="1"/>
    </xf>
    <xf fontId="22" fillId="0" borderId="0" numFmtId="0" xfId="0" applyFont="1" applyAlignment="1" applyProtection="1">
      <alignment vertical="center"/>
      <protection locked="0"/>
    </xf>
    <xf fontId="21" fillId="0" borderId="11" numFmtId="0" xfId="0" applyFont="1" applyBorder="1" applyAlignment="1" applyProtection="1">
      <alignment horizontal="right" vertical="center" wrapText="1"/>
      <protection locked="0"/>
    </xf>
    <xf fontId="21" fillId="0" borderId="12" numFmtId="0" xfId="0" applyFont="1" applyBorder="1" applyAlignment="1" applyProtection="1">
      <alignment horizontal="right" vertical="center" wrapText="1"/>
      <protection locked="0"/>
    </xf>
    <xf fontId="21" fillId="0" borderId="13" numFmtId="0" xfId="0" applyFont="1" applyBorder="1" applyAlignment="1" applyProtection="1">
      <alignment horizontal="right" vertical="center" wrapText="1"/>
      <protection locked="0"/>
    </xf>
    <xf fontId="21" fillId="0" borderId="10" numFmtId="164" xfId="0" applyNumberFormat="1" applyFont="1" applyBorder="1" applyAlignment="1" applyProtection="1">
      <alignment horizontal="center" vertical="center"/>
      <protection locked="0"/>
    </xf>
  </cellXfs>
  <cellStyles count="49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Гиперссылка" xfId="28" builtinId="8"/>
    <cellStyle name="Денежный" xfId="29" builtinId="4"/>
    <cellStyle name="Денежный [0]" xfId="30" builtinId="7"/>
    <cellStyle name="Заголовок 1" xfId="31" builtinId="16"/>
    <cellStyle name="Заголовок 2" xfId="32" builtinId="17"/>
    <cellStyle name="Заголовок 3" xfId="33" builtinId="18"/>
    <cellStyle name="Заголовок 4" xfId="34" builtinId="19"/>
    <cellStyle name="Итог" xfId="35" builtinId="25"/>
    <cellStyle name="Контрольная ячейка" xfId="36" builtinId="23"/>
    <cellStyle name="Название" xfId="37" builtinId="15"/>
    <cellStyle name="Нейтральный" xfId="38" builtinId="28"/>
    <cellStyle name="Обычный" xfId="0" builtinId="0"/>
    <cellStyle name="Открывавшаяся гиперссылка" xfId="39" builtinId="9"/>
    <cellStyle name="Плохой" xfId="40" builtinId="27"/>
    <cellStyle name="Пояснение" xfId="41" builtinId="53"/>
    <cellStyle name="Примечание" xfId="42" builtinId="10"/>
    <cellStyle name="Процентный" xfId="43" builtinId="5"/>
    <cellStyle name="Связанная ячейка" xfId="44" builtinId="24"/>
    <cellStyle name="Текст предупреждения" xfId="45" builtinId="11"/>
    <cellStyle name="Финансовый" xfId="46" builtinId="3"/>
    <cellStyle name="Финансовый [0]" xfId="47" builtinId="6"/>
    <cellStyle name="Хороший" xfId="48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Relationship Id="rId3" Type="http://schemas.openxmlformats.org/officeDocument/2006/relationships/image" Target="../media/image2.png"/><Relationship Id="rId4" Type="http://schemas.openxmlformats.org/officeDocument/2006/relationships/image" Target="../media/media2.svg"/><Relationship Id="rId5" Type="http://schemas.openxmlformats.org/officeDocument/2006/relationships/image" Target="../media/image3.png"/><Relationship Id="rId6" Type="http://schemas.openxmlformats.org/officeDocument/2006/relationships/image" Target="../media/media3.svg"/><Relationship Id="rId7" Type="http://schemas.openxmlformats.org/officeDocument/2006/relationships/image" Target="../media/image4.png"/><Relationship Id="rId8" Type="http://schemas.openxmlformats.org/officeDocument/2006/relationships/image" Target="../media/media4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13</xdr:col>
      <xdr:colOff>0</xdr:colOff>
      <xdr:row>3</xdr:row>
      <xdr:rowOff>954248</xdr:rowOff>
    </xdr:from>
    <xdr:to>
      <xdr:col>14</xdr:col>
      <xdr:colOff>27346</xdr:colOff>
      <xdr:row>3</xdr:row>
      <xdr:rowOff>1306056</xdr:rowOff>
    </xdr:to>
    <xdr:pic>
      <xdr:nvPicPr>
        <xdr:cNvPr id="4272" name="Picture 1"/>
        <xdr:cNvPicPr>
          <a:picLocks noChangeAspect="1"/>
        </xdr:cNvPicPr>
      </xdr:nvPicPr>
      <xdr:blipFill rotWithShape="1"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12</xdr:col>
      <xdr:colOff>27346</xdr:colOff>
      <xdr:row>3</xdr:row>
      <xdr:rowOff>933554</xdr:rowOff>
    </xdr:from>
    <xdr:to>
      <xdr:col>12</xdr:col>
      <xdr:colOff>1000125</xdr:colOff>
      <xdr:row>3</xdr:row>
      <xdr:rowOff>1372738</xdr:rowOff>
    </xdr:to>
    <xdr:pic>
      <xdr:nvPicPr>
        <xdr:cNvPr id="4273" name="Picture 2"/>
        <xdr:cNvPicPr>
          <a:picLocks noChangeAspect="1"/>
        </xdr:cNvPicPr>
      </xdr:nvPicPr>
      <xdr:blipFill rotWithShape="1"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14</xdr:col>
      <xdr:colOff>9394</xdr:colOff>
      <xdr:row>3</xdr:row>
      <xdr:rowOff>1639468</xdr:rowOff>
    </xdr:from>
    <xdr:to>
      <xdr:col>15</xdr:col>
      <xdr:colOff>27737</xdr:colOff>
      <xdr:row>3</xdr:row>
      <xdr:rowOff>1982078</xdr:rowOff>
    </xdr:to>
    <xdr:pic>
      <xdr:nvPicPr>
        <xdr:cNvPr id="4274" name="Picture 5"/>
        <xdr:cNvPicPr>
          <a:picLocks noChangeAspect="1"/>
        </xdr:cNvPicPr>
      </xdr:nvPicPr>
      <xdr:blipFill rotWithShape="1"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14</xdr:col>
      <xdr:colOff>155860</xdr:colOff>
      <xdr:row>3</xdr:row>
      <xdr:rowOff>1478510</xdr:rowOff>
    </xdr:from>
    <xdr:to>
      <xdr:col>14</xdr:col>
      <xdr:colOff>311720</xdr:colOff>
      <xdr:row>3</xdr:row>
      <xdr:rowOff>1706150</xdr:rowOff>
    </xdr:to>
    <xdr:pic>
      <xdr:nvPicPr>
        <xdr:cNvPr id="4275" name="Picture 6"/>
        <xdr:cNvPicPr>
          <a:picLocks noChangeAspect="1"/>
        </xdr:cNvPicPr>
      </xdr:nvPicPr>
      <xdr:blipFill rotWithShape="1">
        <a:blip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14</xdr:col>
      <xdr:colOff>9394</xdr:colOff>
      <xdr:row>3</xdr:row>
      <xdr:rowOff>1639468</xdr:rowOff>
    </xdr:from>
    <xdr:to>
      <xdr:col>15</xdr:col>
      <xdr:colOff>27737</xdr:colOff>
      <xdr:row>3</xdr:row>
      <xdr:rowOff>1982078</xdr:rowOff>
    </xdr:to>
    <xdr:pic>
      <xdr:nvPicPr>
        <xdr:cNvPr id="4276" name="Picture 5"/>
        <xdr:cNvPicPr>
          <a:picLocks noChangeAspect="1"/>
        </xdr:cNvPicPr>
      </xdr:nvPicPr>
      <xdr:blipFill rotWithShape="1">
        <a:blip r:embed="rId5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14</xdr:col>
      <xdr:colOff>155860</xdr:colOff>
      <xdr:row>3</xdr:row>
      <xdr:rowOff>1478510</xdr:rowOff>
    </xdr:from>
    <xdr:to>
      <xdr:col>14</xdr:col>
      <xdr:colOff>311720</xdr:colOff>
      <xdr:row>3</xdr:row>
      <xdr:rowOff>1706150</xdr:rowOff>
    </xdr:to>
    <xdr:pic>
      <xdr:nvPicPr>
        <xdr:cNvPr id="4277" name="Picture 6"/>
        <xdr:cNvPicPr>
          <a:picLocks noChangeAspect="1"/>
        </xdr:cNvPicPr>
      </xdr:nvPicPr>
      <xdr:blipFill rotWithShape="1">
        <a:blip r:embed="rId7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14</xdr:col>
      <xdr:colOff>137367</xdr:colOff>
      <xdr:row>4</xdr:row>
      <xdr:rowOff>1001241</xdr:rowOff>
    </xdr:from>
    <xdr:to>
      <xdr:col>14</xdr:col>
      <xdr:colOff>402858</xdr:colOff>
      <xdr:row>4</xdr:row>
      <xdr:rowOff>1222027</xdr:rowOff>
    </xdr:to>
    <xdr:pic>
      <xdr:nvPicPr>
        <xdr:cNvPr id="4278" name="Picture 6"/>
        <xdr:cNvPicPr>
          <a:picLocks noChangeAspect="1"/>
        </xdr:cNvPicPr>
      </xdr:nvPicPr>
      <xdr:blipFill rotWithShape="1">
        <a:blip r:embed="rId7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90" workbookViewId="0">
      <selection activeCell="Q21" activeCellId="0" sqref="Q21"/>
    </sheetView>
  </sheetViews>
  <sheetFormatPr baseColWidth="8" defaultRowHeight="12.75" customHeight="1"/>
  <cols>
    <col customWidth="1" min="1" max="1" style="1" width="3.1406200000000002"/>
    <col customWidth="1" min="2" max="2" style="1" width="52.570300000000003"/>
    <col bestFit="1" customWidth="1" min="3" max="3" style="1" width="13.5703"/>
    <col bestFit="1" customWidth="1" min="4" max="4" style="1" width="6.8554700000000004"/>
    <col customWidth="1" min="5" max="5" style="1" width="6.8554700000000004"/>
    <col customWidth="1" min="6" max="7" style="1" width="14.5703"/>
    <col customWidth="1" min="8" max="11" style="1" width="14.425800000000001"/>
    <col customWidth="1" min="12" max="12" style="1" width="15.5703"/>
    <col customWidth="1" min="13" max="13" style="1" width="15.425800000000001"/>
    <col customWidth="1" min="14" max="14" style="1" width="14.425800000000001"/>
    <col customWidth="1" min="15" max="15" style="1" width="21.140599999999999"/>
    <col customWidth="1" min="16" max="16" style="1" width="14.855499999999999"/>
    <col customWidth="1" min="17" max="17" style="1" width="17.5703"/>
    <col customWidth="1" min="18" max="257" style="1" width="9.1406200000000002"/>
  </cols>
  <sheetData>
    <row r="1" ht="12.7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59.2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46.350000000000001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/>
      <c r="H3" s="2"/>
      <c r="I3" s="2"/>
      <c r="J3" s="2"/>
      <c r="K3" s="2"/>
      <c r="L3" s="5" t="s">
        <v>8</v>
      </c>
      <c r="M3" s="5"/>
      <c r="N3" s="5"/>
      <c r="O3" s="2" t="s">
        <v>9</v>
      </c>
      <c r="P3" s="2"/>
      <c r="Q3" s="2"/>
    </row>
    <row r="4" ht="46.350000000000001" customHeight="1">
      <c r="A4" s="2"/>
      <c r="B4" s="2"/>
      <c r="C4" s="2"/>
      <c r="D4" s="2"/>
      <c r="E4" s="2"/>
      <c r="F4" s="2" t="s">
        <v>10</v>
      </c>
      <c r="G4" s="2"/>
      <c r="H4" s="2" t="s">
        <v>11</v>
      </c>
      <c r="I4" s="2"/>
      <c r="J4" s="2" t="s">
        <v>12</v>
      </c>
      <c r="K4" s="2"/>
      <c r="L4" s="2" t="s">
        <v>13</v>
      </c>
      <c r="M4" s="2" t="s">
        <v>14</v>
      </c>
      <c r="N4" s="2" t="s">
        <v>15</v>
      </c>
      <c r="O4" s="4" t="s">
        <v>16</v>
      </c>
      <c r="P4" s="2" t="s">
        <v>17</v>
      </c>
      <c r="Q4" s="2" t="s">
        <v>18</v>
      </c>
    </row>
    <row r="5" ht="103.5" customHeight="1">
      <c r="A5" s="2"/>
      <c r="B5" s="2"/>
      <c r="C5" s="2"/>
      <c r="D5" s="2"/>
      <c r="E5" s="2"/>
      <c r="F5" s="2" t="s">
        <v>19</v>
      </c>
      <c r="G5" s="2" t="s">
        <v>20</v>
      </c>
      <c r="H5" s="2" t="s">
        <v>19</v>
      </c>
      <c r="I5" s="2" t="s">
        <v>20</v>
      </c>
      <c r="J5" s="2" t="s">
        <v>19</v>
      </c>
      <c r="K5" s="2" t="s">
        <v>20</v>
      </c>
      <c r="L5" s="2"/>
      <c r="M5" s="2"/>
      <c r="N5" s="2"/>
      <c r="O5" s="4"/>
      <c r="P5" s="2"/>
      <c r="Q5" s="2"/>
    </row>
    <row r="6" ht="48">
      <c r="A6" s="4">
        <v>1</v>
      </c>
      <c r="B6" s="6" t="s">
        <v>21</v>
      </c>
      <c r="C6" s="6" t="s">
        <v>22</v>
      </c>
      <c r="D6" s="4" t="s">
        <v>23</v>
      </c>
      <c r="E6" s="7">
        <v>4</v>
      </c>
      <c r="F6" s="7">
        <v>143000</v>
      </c>
      <c r="G6" s="4">
        <f>F6*E6</f>
        <v>572000</v>
      </c>
      <c r="H6" s="8">
        <v>150000</v>
      </c>
      <c r="I6" s="7">
        <f>H6*E6</f>
        <v>600000</v>
      </c>
      <c r="J6" s="9">
        <v>145000</v>
      </c>
      <c r="K6" s="7">
        <f>J6*E6</f>
        <v>580000</v>
      </c>
      <c r="L6" s="4">
        <f>AVERAGE(F6,H6,J6)</f>
        <v>146000</v>
      </c>
      <c r="M6" s="4">
        <f>SQRT(((SUM((POWER(J6-L6,2)),(POWER(H6-L6,2)),(POWER(F6-L6,2))))/(3-1)))</f>
        <v>3605.5512754639894</v>
      </c>
      <c r="N6" s="4">
        <f>M6/L6*100</f>
        <v>2.46955566812602</v>
      </c>
      <c r="O6" s="10">
        <f>((E6/3)*(SUM(F6,H6,J6)))</f>
        <v>584000</v>
      </c>
      <c r="P6" s="11">
        <f>O6/E6</f>
        <v>146000</v>
      </c>
      <c r="Q6" s="10">
        <v>584000</v>
      </c>
    </row>
    <row r="7" s="12" customFormat="1" ht="15.75" customHeight="1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5"/>
      <c r="Q7" s="16">
        <f>SUM(Q6)</f>
        <v>584000</v>
      </c>
    </row>
  </sheetData>
  <mergeCells count="20">
    <mergeCell ref="A1:Q1"/>
    <mergeCell ref="A2:Q2"/>
    <mergeCell ref="A3:A5"/>
    <mergeCell ref="B3:B5"/>
    <mergeCell ref="C3:C5"/>
    <mergeCell ref="D3:D5"/>
    <mergeCell ref="E3:E5"/>
    <mergeCell ref="F3:K3"/>
    <mergeCell ref="L3:N3"/>
    <mergeCell ref="O3:Q3"/>
    <mergeCell ref="F4:G4"/>
    <mergeCell ref="H4:I4"/>
    <mergeCell ref="J4:K4"/>
    <mergeCell ref="L4:L5"/>
    <mergeCell ref="M4:M5"/>
    <mergeCell ref="N4:N5"/>
    <mergeCell ref="O4:O5"/>
    <mergeCell ref="P4:P5"/>
    <mergeCell ref="Q4:Q5"/>
    <mergeCell ref="A7:P7"/>
  </mergeCells>
  <printOptions headings="0" gridLines="0"/>
  <pageMargins left="0.70866099999999987" right="0.70866099999999987" top="0.748031" bottom="0.748031" header="0.31496099999999999" footer="0.31496099999999999"/>
  <pageSetup paperSize="9" scale="62" firstPageNumber="1" fitToWidth="1" fitToHeight="3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ONLYOFFICE/9.2.1.43</Application>
  <DocSecurity>0</DocSecurity>
  <ScaleCrop>0</ScaleCrop>
  <HeadingPairs>
    <vt:vector size="0" baseType="variant"/>
  </HeadingPairs>
  <TitlesOfParts>
    <vt:vector size="0" baseType="lpstr"/>
  </TitlesOfParts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revision>3</cp:revision>
  <dcterms:created xsi:type="dcterms:W3CDTF">2014-01-15T18:15:00Z</dcterms:created>
  <dcterms:modified xsi:type="dcterms:W3CDTF">2026-08-20T16:44:47Z</dcterms:modified>
  <cp:version>1048576</cp:version>
</cp:coreProperties>
</file>