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simanovich\Desktop\"/>
    </mc:Choice>
  </mc:AlternateContent>
  <bookViews>
    <workbookView xWindow="0" yWindow="0" windowWidth="28770" windowHeight="9615" activeTab="1"/>
  </bookViews>
  <sheets>
    <sheet name="Лист1" sheetId="2" r:id="rId1"/>
    <sheet name="Лист2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3" l="1"/>
  <c r="H12" i="3"/>
  <c r="I15" i="3" l="1"/>
  <c r="H15" i="3"/>
  <c r="I14" i="3"/>
  <c r="H14" i="3"/>
  <c r="K14" i="3" s="1"/>
  <c r="I13" i="3"/>
  <c r="H13" i="3"/>
  <c r="K13" i="3" s="1"/>
  <c r="A13" i="3"/>
  <c r="A14" i="3" s="1"/>
  <c r="A15" i="3" s="1"/>
  <c r="K12" i="3"/>
  <c r="J12" i="3"/>
  <c r="J15" i="3" l="1"/>
  <c r="J14" i="3"/>
  <c r="J13" i="3"/>
  <c r="K15" i="3"/>
  <c r="K16" i="3" s="1"/>
  <c r="I13" i="2"/>
  <c r="I14" i="2"/>
  <c r="I15" i="2"/>
  <c r="I16" i="2"/>
  <c r="I17" i="2"/>
  <c r="I18" i="2"/>
  <c r="I19" i="2"/>
  <c r="I20" i="2"/>
  <c r="I21" i="2"/>
  <c r="I22" i="2"/>
  <c r="H13" i="2"/>
  <c r="H14" i="2"/>
  <c r="H15" i="2"/>
  <c r="H16" i="2"/>
  <c r="H17" i="2"/>
  <c r="H18" i="2"/>
  <c r="H19" i="2"/>
  <c r="H20" i="2"/>
  <c r="H21" i="2"/>
  <c r="H22" i="2"/>
  <c r="H12" i="2"/>
  <c r="K12" i="2" s="1"/>
  <c r="I12" i="2"/>
  <c r="J21" i="2" l="1"/>
  <c r="J19" i="2"/>
  <c r="J17" i="2"/>
  <c r="J15" i="2"/>
  <c r="J13" i="2"/>
  <c r="J12" i="2"/>
  <c r="J22" i="2"/>
  <c r="J20" i="2"/>
  <c r="J18" i="2"/>
  <c r="J16" i="2"/>
  <c r="J14" i="2"/>
  <c r="A13" i="2"/>
  <c r="A14" i="2" s="1"/>
  <c r="A15" i="2" s="1"/>
  <c r="A16" i="2" s="1"/>
  <c r="A17" i="2" s="1"/>
  <c r="A18" i="2" s="1"/>
  <c r="A19" i="2" s="1"/>
  <c r="A20" i="2" s="1"/>
  <c r="A21" i="2" s="1"/>
  <c r="A22" i="2" s="1"/>
  <c r="K13" i="2" l="1"/>
  <c r="K14" i="2"/>
  <c r="K15" i="2"/>
  <c r="K16" i="2"/>
  <c r="K17" i="2"/>
  <c r="K18" i="2"/>
  <c r="K19" i="2"/>
  <c r="K20" i="2"/>
  <c r="K21" i="2"/>
  <c r="K22" i="2"/>
</calcChain>
</file>

<file path=xl/sharedStrings.xml><?xml version="1.0" encoding="utf-8"?>
<sst xmlns="http://schemas.openxmlformats.org/spreadsheetml/2006/main" count="64" uniqueCount="33">
  <si>
    <t>Расчет НМЦК</t>
  </si>
  <si>
    <t>Наименование товара</t>
  </si>
  <si>
    <t>Единица измерения</t>
  </si>
  <si>
    <t>Среднее квадратичное отклонение</t>
  </si>
  <si>
    <t>Коэффициент вариации (%)</t>
  </si>
  <si>
    <t>Средняя цена в руб.</t>
  </si>
  <si>
    <t>НМЦК, руб.</t>
  </si>
  <si>
    <t>Используемый метод определения НМЦК с обоснованием:</t>
  </si>
  <si>
    <t>Метод сопоставимых рыночных цен (в соответствии с п. 1 ч. 1 ст. 22 Федерального закона № 44-ФЗ)</t>
  </si>
  <si>
    <t>№ п/п</t>
  </si>
  <si>
    <t>Цена за единицу, в руб.</t>
  </si>
  <si>
    <t>Количество</t>
  </si>
  <si>
    <t>Обоснование начальной (максимальной) цены договора</t>
  </si>
  <si>
    <t>штук</t>
  </si>
  <si>
    <t>Поставка картриджей по адресу: г. Москва, Никитский бульвар, д. 12А</t>
  </si>
  <si>
    <t xml:space="preserve">Источник 1
 </t>
  </si>
  <si>
    <t xml:space="preserve">Источник 2
 </t>
  </si>
  <si>
    <t xml:space="preserve">Источник 3
 </t>
  </si>
  <si>
    <t>Картридж совместимый с МФУ Kyocera Ecosys M2540dn, черный</t>
  </si>
  <si>
    <t>Картридж совместимый с МФУ Kyocera Ecosys M2040dn, черный</t>
  </si>
  <si>
    <t>Картридж лазерный совместимый с с МФУ HP LJ Pro M127fw</t>
  </si>
  <si>
    <t>Картридж лазерный Pantum BM5100ADN, черный, черный</t>
  </si>
  <si>
    <t>Картридж лазерный Konica Minolta Bizhub C227, черный</t>
  </si>
  <si>
    <t>Картридж лазерный Konica Minolta Bizhub C227, голубой</t>
  </si>
  <si>
    <t>Картридж лазерный Konica Minolta Bizhub C227, пурпурный</t>
  </si>
  <si>
    <t>Картридж лазерный Konica Minolta Bizhub C227, желтый</t>
  </si>
  <si>
    <t>Картридж лазерный HP LASERJET FLOW MFP M880, черный</t>
  </si>
  <si>
    <t>Картридж лазерный Xerox VersaLink B7025/B7030/B7035, черный</t>
  </si>
  <si>
    <t>Проектор</t>
  </si>
  <si>
    <t>Многофункциональное устройство (МФУ)</t>
  </si>
  <si>
    <t>Ноутбук</t>
  </si>
  <si>
    <t>3D-принтер FDM</t>
  </si>
  <si>
    <t>Поставка оборуд для создания детского центра по адресу: г. Москва, Никитский бульвар, д. 12А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</si>
</sst>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B0F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Fill="1"/>
    <xf numFmtId="0" fontId="2" fillId="0" borderId="0" xfId="0" applyFont="1"/>
    <xf numFmtId="0" fontId="3" fillId="0" borderId="0" xfId="0" applyNumberFormat="1" applyFont="1" applyFill="1" applyBorder="1" applyAlignment="1"/>
    <xf numFmtId="2" fontId="1" fillId="0" borderId="0" xfId="0" applyNumberFormat="1" applyFont="1" applyAlignment="1">
      <alignment horizontal="center" vertical="center"/>
    </xf>
    <xf numFmtId="2" fontId="1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0" xfId="0" applyFont="1" applyFill="1"/>
    <xf numFmtId="2" fontId="2" fillId="0" borderId="0" xfId="0" applyNumberFormat="1" applyFont="1"/>
    <xf numFmtId="2" fontId="3" fillId="0" borderId="3" xfId="0" applyNumberFormat="1" applyFont="1" applyFill="1" applyBorder="1" applyAlignment="1">
      <alignment horizontal="center" vertical="top" wrapText="1"/>
    </xf>
    <xf numFmtId="2" fontId="1" fillId="0" borderId="0" xfId="0" applyNumberFormat="1" applyFont="1" applyFill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left" wrapText="1"/>
    </xf>
    <xf numFmtId="0" fontId="3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2" fontId="1" fillId="0" borderId="0" xfId="0" applyNumberFormat="1" applyFont="1" applyFill="1"/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0" xfId="0" applyFont="1" applyFill="1" applyAlignment="1">
      <alignment wrapText="1"/>
    </xf>
    <xf numFmtId="2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/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center" wrapText="1"/>
    </xf>
    <xf numFmtId="2" fontId="3" fillId="0" borderId="5" xfId="0" applyNumberFormat="1" applyFont="1" applyFill="1" applyBorder="1" applyAlignment="1">
      <alignment horizontal="center" vertical="center" wrapText="1"/>
    </xf>
    <xf numFmtId="2" fontId="3" fillId="0" borderId="6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topLeftCell="A10" zoomScale="130" zoomScaleNormal="130" workbookViewId="0">
      <selection activeCell="A10" sqref="A1:XFD1048576"/>
    </sheetView>
  </sheetViews>
  <sheetFormatPr defaultColWidth="14.42578125" defaultRowHeight="12.75" x14ac:dyDescent="0.2"/>
  <cols>
    <col min="1" max="1" width="4.42578125" style="3" customWidth="1"/>
    <col min="2" max="2" width="34.85546875" style="3" customWidth="1"/>
    <col min="3" max="3" width="8.85546875" style="3" customWidth="1"/>
    <col min="4" max="4" width="10.7109375" style="10" customWidth="1"/>
    <col min="5" max="5" width="11" style="10" bestFit="1" customWidth="1"/>
    <col min="6" max="6" width="14.42578125" style="10" customWidth="1"/>
    <col min="7" max="7" width="14.28515625" style="10" customWidth="1"/>
    <col min="8" max="10" width="14.42578125" style="5"/>
    <col min="11" max="11" width="14.42578125" style="11"/>
    <col min="12" max="16384" width="14.42578125" style="3"/>
  </cols>
  <sheetData>
    <row r="1" spans="1:14" x14ac:dyDescent="0.2">
      <c r="A1" s="9"/>
      <c r="B1" s="9"/>
      <c r="I1" s="13"/>
      <c r="K1" s="6"/>
      <c r="M1" s="4"/>
      <c r="N1" s="4"/>
    </row>
    <row r="2" spans="1:14" x14ac:dyDescent="0.2">
      <c r="A2" s="1"/>
      <c r="B2" s="1"/>
      <c r="C2" s="1"/>
      <c r="D2" s="2"/>
      <c r="E2" s="2"/>
      <c r="F2" s="2"/>
      <c r="G2" s="2"/>
      <c r="K2" s="6"/>
      <c r="M2" s="4"/>
      <c r="N2" s="4"/>
    </row>
    <row r="3" spans="1:14" x14ac:dyDescent="0.2">
      <c r="A3" s="28" t="s">
        <v>12</v>
      </c>
      <c r="B3" s="28"/>
      <c r="C3" s="28"/>
      <c r="D3" s="28"/>
      <c r="E3" s="28"/>
      <c r="F3" s="28"/>
      <c r="G3" s="28"/>
      <c r="H3" s="28"/>
      <c r="I3" s="28"/>
      <c r="J3" s="28"/>
      <c r="K3" s="28"/>
      <c r="M3" s="4"/>
      <c r="N3" s="4"/>
    </row>
    <row r="4" spans="1:14" x14ac:dyDescent="0.2">
      <c r="A4" s="1"/>
      <c r="B4" s="1"/>
      <c r="C4" s="1"/>
      <c r="D4" s="2"/>
      <c r="E4" s="2"/>
      <c r="F4" s="2"/>
      <c r="G4" s="2"/>
      <c r="K4" s="6"/>
      <c r="M4" s="4"/>
      <c r="N4" s="4"/>
    </row>
    <row r="5" spans="1:14" x14ac:dyDescent="0.2">
      <c r="A5" s="14"/>
      <c r="B5" s="30" t="s">
        <v>14</v>
      </c>
      <c r="C5" s="30"/>
      <c r="D5" s="30"/>
      <c r="E5" s="30"/>
      <c r="F5" s="30"/>
      <c r="G5" s="30"/>
      <c r="H5" s="30"/>
      <c r="I5" s="30"/>
      <c r="J5" s="30"/>
      <c r="K5" s="30"/>
      <c r="M5" s="4"/>
      <c r="N5" s="4"/>
    </row>
    <row r="6" spans="1:14" x14ac:dyDescent="0.2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M6" s="4"/>
      <c r="N6" s="4"/>
    </row>
    <row r="7" spans="1:14" x14ac:dyDescent="0.2">
      <c r="A7" s="29" t="s">
        <v>7</v>
      </c>
      <c r="B7" s="29"/>
      <c r="C7" s="29"/>
      <c r="D7" s="29"/>
      <c r="E7" s="30" t="s">
        <v>8</v>
      </c>
      <c r="F7" s="30"/>
      <c r="G7" s="30"/>
      <c r="H7" s="30"/>
      <c r="I7" s="30"/>
      <c r="J7" s="30"/>
      <c r="K7" s="30"/>
      <c r="M7" s="4"/>
      <c r="N7" s="4"/>
    </row>
    <row r="8" spans="1:14" x14ac:dyDescent="0.2">
      <c r="A8" s="15"/>
      <c r="B8" s="15"/>
      <c r="C8" s="15"/>
      <c r="D8" s="15"/>
      <c r="E8" s="14"/>
      <c r="F8" s="14"/>
      <c r="G8" s="14"/>
      <c r="H8" s="14"/>
      <c r="I8" s="14"/>
      <c r="J8" s="14"/>
      <c r="K8" s="14"/>
      <c r="M8" s="4"/>
      <c r="N8" s="4"/>
    </row>
    <row r="9" spans="1:14" x14ac:dyDescent="0.2">
      <c r="A9" s="30" t="s">
        <v>0</v>
      </c>
      <c r="B9" s="30"/>
      <c r="C9" s="30"/>
      <c r="D9" s="30"/>
      <c r="E9" s="30"/>
      <c r="F9" s="30"/>
      <c r="G9" s="30"/>
      <c r="H9" s="30"/>
      <c r="I9" s="30"/>
      <c r="J9" s="30"/>
      <c r="K9" s="30"/>
      <c r="M9" s="4"/>
      <c r="N9" s="4"/>
    </row>
    <row r="10" spans="1:14" ht="25.5" x14ac:dyDescent="0.2">
      <c r="A10" s="35" t="s">
        <v>9</v>
      </c>
      <c r="B10" s="35" t="s">
        <v>1</v>
      </c>
      <c r="C10" s="35" t="s">
        <v>2</v>
      </c>
      <c r="D10" s="36" t="s">
        <v>11</v>
      </c>
      <c r="E10" s="12" t="s">
        <v>15</v>
      </c>
      <c r="F10" s="12" t="s">
        <v>16</v>
      </c>
      <c r="G10" s="12" t="s">
        <v>17</v>
      </c>
      <c r="H10" s="31" t="s">
        <v>5</v>
      </c>
      <c r="I10" s="31" t="s">
        <v>3</v>
      </c>
      <c r="J10" s="31" t="s">
        <v>4</v>
      </c>
      <c r="K10" s="33" t="s">
        <v>6</v>
      </c>
      <c r="M10" s="4"/>
      <c r="N10" s="4"/>
    </row>
    <row r="11" spans="1:14" ht="38.25" customHeight="1" x14ac:dyDescent="0.2">
      <c r="A11" s="35"/>
      <c r="B11" s="35"/>
      <c r="C11" s="35"/>
      <c r="D11" s="36"/>
      <c r="E11" s="37" t="s">
        <v>10</v>
      </c>
      <c r="F11" s="38"/>
      <c r="G11" s="39"/>
      <c r="H11" s="32"/>
      <c r="I11" s="32"/>
      <c r="J11" s="32"/>
      <c r="K11" s="34"/>
      <c r="M11" s="4"/>
      <c r="N11" s="4"/>
    </row>
    <row r="12" spans="1:14" ht="25.5" x14ac:dyDescent="0.25">
      <c r="A12" s="7">
        <v>1</v>
      </c>
      <c r="B12" s="16" t="s">
        <v>18</v>
      </c>
      <c r="C12" s="17" t="s">
        <v>13</v>
      </c>
      <c r="D12" s="17">
        <v>4</v>
      </c>
      <c r="E12" s="21">
        <v>725</v>
      </c>
      <c r="F12" s="21">
        <v>655</v>
      </c>
      <c r="G12" s="21">
        <v>420</v>
      </c>
      <c r="H12" s="8">
        <f>ROUND(AVERAGE(E12:G12),2)</f>
        <v>600</v>
      </c>
      <c r="I12" s="8">
        <f>_xlfn.STDEV.S(E12:G12)</f>
        <v>159.76545308670458</v>
      </c>
      <c r="J12" s="8">
        <f>I12/H12*100</f>
        <v>26.627575514450761</v>
      </c>
      <c r="K12" s="8">
        <f>H12*D12</f>
        <v>2400</v>
      </c>
      <c r="N12" s="4"/>
    </row>
    <row r="13" spans="1:14" ht="25.5" x14ac:dyDescent="0.25">
      <c r="A13" s="7">
        <f>A12+1</f>
        <v>2</v>
      </c>
      <c r="B13" s="16" t="s">
        <v>19</v>
      </c>
      <c r="C13" s="17" t="s">
        <v>13</v>
      </c>
      <c r="D13" s="17">
        <v>40</v>
      </c>
      <c r="E13" s="21">
        <v>725</v>
      </c>
      <c r="F13" s="21">
        <v>655</v>
      </c>
      <c r="G13" s="21">
        <v>420</v>
      </c>
      <c r="H13" s="8">
        <f t="shared" ref="H13:H22" si="0">ROUND(AVERAGE(E13:G13),2)</f>
        <v>600</v>
      </c>
      <c r="I13" s="8">
        <f t="shared" ref="I13:I22" si="1">_xlfn.STDEV.S(E13:G13)</f>
        <v>159.76545308670458</v>
      </c>
      <c r="J13" s="8">
        <f t="shared" ref="J13:J22" si="2">I13/H13*100</f>
        <v>26.627575514450761</v>
      </c>
      <c r="K13" s="8">
        <f t="shared" ref="K13:K22" si="3">H13*D13</f>
        <v>24000</v>
      </c>
      <c r="N13" s="4"/>
    </row>
    <row r="14" spans="1:14" ht="25.5" x14ac:dyDescent="0.25">
      <c r="A14" s="7">
        <f t="shared" ref="A14:A22" si="4">A13+1</f>
        <v>3</v>
      </c>
      <c r="B14" s="16" t="s">
        <v>20</v>
      </c>
      <c r="C14" s="17" t="s">
        <v>13</v>
      </c>
      <c r="D14" s="17">
        <v>12</v>
      </c>
      <c r="E14" s="21">
        <v>415</v>
      </c>
      <c r="F14" s="21">
        <v>371</v>
      </c>
      <c r="G14" s="21">
        <v>450</v>
      </c>
      <c r="H14" s="8">
        <f t="shared" si="0"/>
        <v>412</v>
      </c>
      <c r="I14" s="8">
        <f t="shared" si="1"/>
        <v>39.585350825778974</v>
      </c>
      <c r="J14" s="8">
        <f t="shared" si="2"/>
        <v>9.6080948606259646</v>
      </c>
      <c r="K14" s="8">
        <f t="shared" si="3"/>
        <v>4944</v>
      </c>
      <c r="N14" s="4"/>
    </row>
    <row r="15" spans="1:14" ht="25.5" x14ac:dyDescent="0.25">
      <c r="A15" s="7">
        <f t="shared" si="4"/>
        <v>4</v>
      </c>
      <c r="B15" s="16" t="s">
        <v>21</v>
      </c>
      <c r="C15" s="17" t="s">
        <v>13</v>
      </c>
      <c r="D15" s="17">
        <v>10</v>
      </c>
      <c r="E15" s="21">
        <v>510</v>
      </c>
      <c r="F15" s="21">
        <v>459</v>
      </c>
      <c r="G15" s="22">
        <v>1650</v>
      </c>
      <c r="H15" s="8">
        <f t="shared" si="0"/>
        <v>873</v>
      </c>
      <c r="I15" s="8">
        <f t="shared" si="1"/>
        <v>673.38473401169404</v>
      </c>
      <c r="J15" s="8">
        <f t="shared" si="2"/>
        <v>77.134562887937463</v>
      </c>
      <c r="K15" s="8">
        <f t="shared" si="3"/>
        <v>8730</v>
      </c>
      <c r="N15" s="4"/>
    </row>
    <row r="16" spans="1:14" ht="25.5" x14ac:dyDescent="0.25">
      <c r="A16" s="7">
        <f t="shared" si="4"/>
        <v>5</v>
      </c>
      <c r="B16" s="16" t="s">
        <v>22</v>
      </c>
      <c r="C16" s="17" t="s">
        <v>13</v>
      </c>
      <c r="D16" s="17">
        <v>2</v>
      </c>
      <c r="E16" s="21">
        <v>2052</v>
      </c>
      <c r="F16" s="21">
        <v>1857</v>
      </c>
      <c r="G16" s="21">
        <v>2790</v>
      </c>
      <c r="H16" s="8">
        <f t="shared" si="0"/>
        <v>2233</v>
      </c>
      <c r="I16" s="8">
        <f t="shared" si="1"/>
        <v>492.13108009960109</v>
      </c>
      <c r="J16" s="8">
        <f t="shared" si="2"/>
        <v>22.039009408849132</v>
      </c>
      <c r="K16" s="8">
        <f t="shared" si="3"/>
        <v>4466</v>
      </c>
      <c r="N16" s="4"/>
    </row>
    <row r="17" spans="1:14" ht="25.5" x14ac:dyDescent="0.25">
      <c r="A17" s="7">
        <f t="shared" si="4"/>
        <v>6</v>
      </c>
      <c r="B17" s="16" t="s">
        <v>23</v>
      </c>
      <c r="C17" s="17" t="s">
        <v>13</v>
      </c>
      <c r="D17" s="17">
        <v>2</v>
      </c>
      <c r="E17" s="21">
        <v>2215</v>
      </c>
      <c r="F17" s="21">
        <v>2004</v>
      </c>
      <c r="G17" s="21">
        <v>3990</v>
      </c>
      <c r="H17" s="8">
        <f t="shared" si="0"/>
        <v>2736.33</v>
      </c>
      <c r="I17" s="8">
        <f t="shared" si="1"/>
        <v>1090.820944671184</v>
      </c>
      <c r="J17" s="8">
        <f t="shared" si="2"/>
        <v>39.864378370707627</v>
      </c>
      <c r="K17" s="8">
        <f t="shared" si="3"/>
        <v>5472.66</v>
      </c>
      <c r="N17" s="4"/>
    </row>
    <row r="18" spans="1:14" ht="25.5" x14ac:dyDescent="0.25">
      <c r="A18" s="7">
        <f t="shared" si="4"/>
        <v>7</v>
      </c>
      <c r="B18" s="16" t="s">
        <v>24</v>
      </c>
      <c r="C18" s="17" t="s">
        <v>13</v>
      </c>
      <c r="D18" s="17">
        <v>2</v>
      </c>
      <c r="E18" s="21">
        <v>2215</v>
      </c>
      <c r="F18" s="21">
        <v>2004</v>
      </c>
      <c r="G18" s="21">
        <v>3990</v>
      </c>
      <c r="H18" s="8">
        <f t="shared" si="0"/>
        <v>2736.33</v>
      </c>
      <c r="I18" s="8">
        <f t="shared" si="1"/>
        <v>1090.820944671184</v>
      </c>
      <c r="J18" s="8">
        <f t="shared" si="2"/>
        <v>39.864378370707627</v>
      </c>
      <c r="K18" s="8">
        <f t="shared" si="3"/>
        <v>5472.66</v>
      </c>
      <c r="N18" s="4"/>
    </row>
    <row r="19" spans="1:14" ht="25.5" x14ac:dyDescent="0.25">
      <c r="A19" s="7">
        <f t="shared" si="4"/>
        <v>8</v>
      </c>
      <c r="B19" s="16" t="s">
        <v>25</v>
      </c>
      <c r="C19" s="17" t="s">
        <v>13</v>
      </c>
      <c r="D19" s="17">
        <v>2</v>
      </c>
      <c r="E19" s="21">
        <v>2215</v>
      </c>
      <c r="F19" s="21">
        <v>2004</v>
      </c>
      <c r="G19" s="21">
        <v>3990</v>
      </c>
      <c r="H19" s="8">
        <f t="shared" si="0"/>
        <v>2736.33</v>
      </c>
      <c r="I19" s="8">
        <f t="shared" si="1"/>
        <v>1090.820944671184</v>
      </c>
      <c r="J19" s="8">
        <f t="shared" si="2"/>
        <v>39.864378370707627</v>
      </c>
      <c r="K19" s="8">
        <f t="shared" si="3"/>
        <v>5472.66</v>
      </c>
      <c r="N19" s="4"/>
    </row>
    <row r="20" spans="1:14" ht="25.5" x14ac:dyDescent="0.25">
      <c r="A20" s="7">
        <f t="shared" si="4"/>
        <v>9</v>
      </c>
      <c r="B20" s="16" t="s">
        <v>26</v>
      </c>
      <c r="C20" s="17" t="s">
        <v>13</v>
      </c>
      <c r="D20" s="17">
        <v>4</v>
      </c>
      <c r="E20" s="21">
        <v>7345</v>
      </c>
      <c r="F20" s="21">
        <v>6647</v>
      </c>
      <c r="G20" s="21">
        <v>8400</v>
      </c>
      <c r="H20" s="8">
        <f t="shared" si="0"/>
        <v>7464</v>
      </c>
      <c r="I20" s="8">
        <f t="shared" si="1"/>
        <v>882.53781788657648</v>
      </c>
      <c r="J20" s="8">
        <f t="shared" si="2"/>
        <v>11.823925748748346</v>
      </c>
      <c r="K20" s="8">
        <f t="shared" si="3"/>
        <v>29856</v>
      </c>
      <c r="N20" s="4"/>
    </row>
    <row r="21" spans="1:14" ht="25.5" x14ac:dyDescent="0.25">
      <c r="A21" s="7">
        <f t="shared" si="4"/>
        <v>10</v>
      </c>
      <c r="B21" s="16" t="s">
        <v>27</v>
      </c>
      <c r="C21" s="17" t="s">
        <v>13</v>
      </c>
      <c r="D21" s="17">
        <v>2</v>
      </c>
      <c r="E21" s="21">
        <v>2080</v>
      </c>
      <c r="F21" s="21">
        <v>1877</v>
      </c>
      <c r="G21" s="21">
        <v>1990</v>
      </c>
      <c r="H21" s="8">
        <f t="shared" si="0"/>
        <v>1982.33</v>
      </c>
      <c r="I21" s="8">
        <f t="shared" si="1"/>
        <v>101.71692746703143</v>
      </c>
      <c r="J21" s="8">
        <f t="shared" si="2"/>
        <v>5.1311803517593653</v>
      </c>
      <c r="K21" s="8">
        <f t="shared" si="3"/>
        <v>3964.66</v>
      </c>
      <c r="N21" s="4"/>
    </row>
    <row r="22" spans="1:14" ht="25.5" x14ac:dyDescent="0.25">
      <c r="A22" s="7">
        <f t="shared" si="4"/>
        <v>11</v>
      </c>
      <c r="B22" s="16" t="s">
        <v>26</v>
      </c>
      <c r="C22" s="17" t="s">
        <v>13</v>
      </c>
      <c r="D22" s="17">
        <v>2</v>
      </c>
      <c r="E22" s="21">
        <v>4110</v>
      </c>
      <c r="F22" s="21">
        <v>3714</v>
      </c>
      <c r="G22" s="21">
        <v>4440</v>
      </c>
      <c r="H22" s="8">
        <f t="shared" si="0"/>
        <v>4088</v>
      </c>
      <c r="I22" s="8">
        <f t="shared" si="1"/>
        <v>363.49965612088272</v>
      </c>
      <c r="J22" s="8">
        <f t="shared" si="2"/>
        <v>8.8918702573601447</v>
      </c>
      <c r="K22" s="8">
        <f t="shared" si="3"/>
        <v>8176</v>
      </c>
      <c r="N22" s="4"/>
    </row>
    <row r="23" spans="1:14" x14ac:dyDescent="0.2">
      <c r="A23" s="1"/>
      <c r="B23" s="1"/>
      <c r="C23" s="1"/>
      <c r="D23" s="2"/>
      <c r="E23" s="2"/>
      <c r="F23" s="5"/>
      <c r="G23" s="6"/>
      <c r="H23" s="3"/>
      <c r="I23" s="3"/>
      <c r="J23" s="4"/>
      <c r="K23" s="3"/>
    </row>
    <row r="24" spans="1:14" x14ac:dyDescent="0.2">
      <c r="A24" s="1"/>
      <c r="B24" s="1"/>
      <c r="C24" s="1"/>
      <c r="D24" s="2"/>
      <c r="E24" s="2"/>
      <c r="F24" s="5"/>
      <c r="G24" s="6"/>
      <c r="H24" s="3"/>
      <c r="I24" s="3"/>
      <c r="J24" s="4"/>
      <c r="K24" s="3"/>
    </row>
    <row r="25" spans="1:14" x14ac:dyDescent="0.2">
      <c r="A25" s="1"/>
      <c r="B25" s="1"/>
      <c r="C25" s="1"/>
      <c r="D25" s="2"/>
      <c r="E25" s="2"/>
      <c r="F25" s="5"/>
      <c r="G25" s="6"/>
      <c r="H25" s="3"/>
      <c r="I25" s="3"/>
      <c r="J25" s="4"/>
      <c r="K25" s="3"/>
    </row>
    <row r="26" spans="1:14" x14ac:dyDescent="0.2">
      <c r="A26" s="1"/>
      <c r="B26" s="1"/>
      <c r="C26" s="1"/>
      <c r="D26" s="2"/>
      <c r="E26" s="2"/>
      <c r="F26" s="5"/>
      <c r="G26" s="6"/>
      <c r="H26" s="3"/>
      <c r="I26" s="3"/>
      <c r="J26" s="4"/>
      <c r="K26" s="3"/>
    </row>
    <row r="27" spans="1:14" x14ac:dyDescent="0.2">
      <c r="A27" s="1"/>
      <c r="B27" s="1"/>
      <c r="C27" s="1"/>
      <c r="D27" s="2"/>
      <c r="E27" s="2"/>
      <c r="F27" s="2"/>
      <c r="G27" s="18"/>
      <c r="K27" s="6"/>
      <c r="N27" s="4"/>
    </row>
    <row r="28" spans="1:14" x14ac:dyDescent="0.2">
      <c r="A28" s="1"/>
      <c r="B28" s="1"/>
      <c r="C28" s="1"/>
      <c r="D28" s="2"/>
      <c r="E28" s="2"/>
      <c r="F28" s="2"/>
      <c r="G28" s="18"/>
      <c r="K28" s="6"/>
      <c r="N28" s="4"/>
    </row>
    <row r="29" spans="1:14" x14ac:dyDescent="0.2">
      <c r="A29" s="1"/>
      <c r="B29" s="1"/>
      <c r="C29" s="1"/>
      <c r="D29" s="2"/>
      <c r="E29" s="2"/>
      <c r="F29" s="2"/>
      <c r="G29" s="2"/>
      <c r="K29" s="6"/>
      <c r="N29" s="4"/>
    </row>
    <row r="30" spans="1:14" x14ac:dyDescent="0.2">
      <c r="A30" s="1"/>
      <c r="B30" s="1"/>
      <c r="C30" s="1"/>
      <c r="D30" s="2"/>
      <c r="E30" s="2"/>
      <c r="F30" s="2"/>
      <c r="G30" s="2"/>
      <c r="K30" s="6"/>
      <c r="N30" s="4"/>
    </row>
    <row r="31" spans="1:14" x14ac:dyDescent="0.2">
      <c r="A31" s="1"/>
      <c r="B31" s="1"/>
      <c r="C31" s="1"/>
      <c r="D31" s="2"/>
      <c r="E31" s="2"/>
      <c r="F31" s="2"/>
      <c r="G31" s="2"/>
      <c r="K31" s="6"/>
      <c r="N31" s="4"/>
    </row>
    <row r="32" spans="1:14" x14ac:dyDescent="0.2">
      <c r="A32" s="1"/>
      <c r="B32" s="1"/>
      <c r="C32" s="1"/>
      <c r="D32" s="2"/>
      <c r="E32" s="2"/>
      <c r="F32" s="2"/>
      <c r="G32" s="2"/>
      <c r="K32" s="6"/>
      <c r="N32" s="4"/>
    </row>
    <row r="33" spans="1:14" x14ac:dyDescent="0.2">
      <c r="A33" s="1"/>
      <c r="B33" s="1"/>
      <c r="C33" s="1"/>
      <c r="D33" s="2"/>
      <c r="E33" s="2"/>
      <c r="F33" s="2"/>
      <c r="G33" s="2"/>
      <c r="K33" s="6"/>
      <c r="N33" s="4"/>
    </row>
    <row r="34" spans="1:14" x14ac:dyDescent="0.2">
      <c r="A34" s="1"/>
      <c r="B34" s="1"/>
      <c r="C34" s="1"/>
      <c r="D34" s="2"/>
      <c r="E34" s="2"/>
      <c r="F34" s="2"/>
      <c r="G34" s="2"/>
      <c r="K34" s="6"/>
    </row>
    <row r="35" spans="1:14" x14ac:dyDescent="0.2">
      <c r="A35" s="1"/>
      <c r="B35" s="1"/>
      <c r="C35" s="1"/>
      <c r="D35" s="2"/>
      <c r="E35" s="2"/>
      <c r="F35" s="2"/>
      <c r="G35" s="2"/>
      <c r="K35" s="6"/>
    </row>
    <row r="36" spans="1:14" x14ac:dyDescent="0.2">
      <c r="A36" s="1"/>
      <c r="B36" s="1"/>
      <c r="C36" s="1"/>
      <c r="D36" s="2"/>
      <c r="E36" s="2"/>
      <c r="F36" s="2"/>
      <c r="G36" s="2"/>
      <c r="K36" s="6"/>
    </row>
    <row r="37" spans="1:14" x14ac:dyDescent="0.2">
      <c r="A37" s="1"/>
      <c r="B37" s="1"/>
      <c r="C37" s="1"/>
      <c r="D37" s="2"/>
      <c r="E37" s="2"/>
      <c r="F37" s="2"/>
      <c r="G37" s="2"/>
      <c r="K37" s="6"/>
    </row>
    <row r="38" spans="1:14" x14ac:dyDescent="0.2">
      <c r="A38" s="1"/>
      <c r="B38" s="1"/>
      <c r="C38" s="1"/>
      <c r="D38" s="2"/>
      <c r="E38" s="2"/>
      <c r="F38" s="2"/>
      <c r="G38" s="2"/>
      <c r="K38" s="6"/>
    </row>
    <row r="39" spans="1:14" x14ac:dyDescent="0.2">
      <c r="A39" s="1"/>
      <c r="B39" s="1"/>
      <c r="C39" s="1"/>
      <c r="D39" s="2"/>
      <c r="E39" s="2"/>
      <c r="F39" s="2"/>
      <c r="G39" s="2"/>
      <c r="K39" s="6"/>
    </row>
    <row r="40" spans="1:14" x14ac:dyDescent="0.2">
      <c r="A40" s="1"/>
      <c r="B40" s="1"/>
      <c r="C40" s="1"/>
      <c r="D40" s="2"/>
      <c r="E40" s="2"/>
      <c r="F40" s="2"/>
      <c r="G40" s="2"/>
      <c r="K40" s="6"/>
    </row>
    <row r="41" spans="1:14" x14ac:dyDescent="0.2">
      <c r="A41" s="1"/>
      <c r="B41" s="1"/>
      <c r="C41" s="1"/>
      <c r="D41" s="2"/>
      <c r="E41" s="2"/>
      <c r="F41" s="2"/>
      <c r="G41" s="2"/>
      <c r="K41" s="6"/>
    </row>
    <row r="42" spans="1:14" x14ac:dyDescent="0.2">
      <c r="A42" s="1"/>
      <c r="B42" s="1"/>
      <c r="C42" s="1"/>
      <c r="D42" s="2"/>
      <c r="E42" s="2"/>
      <c r="F42" s="2"/>
      <c r="G42" s="2"/>
      <c r="K42" s="6"/>
    </row>
    <row r="43" spans="1:14" x14ac:dyDescent="0.2">
      <c r="A43" s="1"/>
      <c r="B43" s="1"/>
      <c r="C43" s="1"/>
      <c r="D43" s="2"/>
      <c r="E43" s="2"/>
      <c r="F43" s="2"/>
      <c r="G43" s="2"/>
      <c r="K43" s="6"/>
    </row>
    <row r="44" spans="1:14" x14ac:dyDescent="0.2">
      <c r="A44" s="1"/>
      <c r="B44" s="1"/>
      <c r="C44" s="1"/>
      <c r="D44" s="2"/>
      <c r="E44" s="2"/>
      <c r="F44" s="2"/>
      <c r="G44" s="2"/>
      <c r="K44" s="6"/>
    </row>
    <row r="45" spans="1:14" x14ac:dyDescent="0.2">
      <c r="A45" s="1"/>
      <c r="B45" s="1"/>
      <c r="C45" s="1"/>
      <c r="D45" s="2"/>
      <c r="E45" s="2"/>
      <c r="F45" s="2"/>
      <c r="G45" s="2"/>
      <c r="K45" s="6"/>
    </row>
    <row r="46" spans="1:14" x14ac:dyDescent="0.2">
      <c r="A46" s="1"/>
      <c r="B46" s="1"/>
      <c r="C46" s="1"/>
      <c r="D46" s="2"/>
      <c r="E46" s="2"/>
      <c r="F46" s="2"/>
      <c r="G46" s="2"/>
      <c r="K46" s="6"/>
    </row>
    <row r="47" spans="1:14" x14ac:dyDescent="0.2">
      <c r="A47" s="1"/>
      <c r="B47" s="1"/>
      <c r="C47" s="1"/>
      <c r="D47" s="2"/>
      <c r="E47" s="2"/>
      <c r="F47" s="2"/>
      <c r="G47" s="2"/>
      <c r="K47" s="6"/>
    </row>
    <row r="48" spans="1:14" x14ac:dyDescent="0.2">
      <c r="A48" s="1"/>
      <c r="B48" s="1"/>
      <c r="C48" s="1"/>
      <c r="D48" s="2"/>
      <c r="E48" s="2"/>
      <c r="F48" s="2"/>
      <c r="G48" s="2"/>
      <c r="K48" s="6"/>
    </row>
  </sheetData>
  <mergeCells count="14">
    <mergeCell ref="A3:K3"/>
    <mergeCell ref="A7:D7"/>
    <mergeCell ref="E7:K7"/>
    <mergeCell ref="A9:K9"/>
    <mergeCell ref="I10:I11"/>
    <mergeCell ref="J10:J11"/>
    <mergeCell ref="K10:K11"/>
    <mergeCell ref="A10:A11"/>
    <mergeCell ref="B10:B11"/>
    <mergeCell ref="C10:C11"/>
    <mergeCell ref="D10:D11"/>
    <mergeCell ref="H10:H11"/>
    <mergeCell ref="B5:K5"/>
    <mergeCell ref="E11:G11"/>
  </mergeCells>
  <pageMargins left="0.7" right="0.7" top="0.75" bottom="0.75" header="0.3" footer="0.3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abSelected="1" workbookViewId="0">
      <selection activeCell="N12" sqref="N12"/>
    </sheetView>
  </sheetViews>
  <sheetFormatPr defaultColWidth="14.42578125" defaultRowHeight="12.75" x14ac:dyDescent="0.2"/>
  <cols>
    <col min="1" max="1" width="4.42578125" style="3" customWidth="1"/>
    <col min="2" max="2" width="34.85546875" style="3" customWidth="1"/>
    <col min="3" max="3" width="8.85546875" style="3" customWidth="1"/>
    <col min="4" max="4" width="10.7109375" style="10" customWidth="1"/>
    <col min="5" max="5" width="11" style="10" bestFit="1" customWidth="1"/>
    <col min="6" max="6" width="14.42578125" style="10" customWidth="1"/>
    <col min="7" max="7" width="14.28515625" style="10" customWidth="1"/>
    <col min="8" max="10" width="14.42578125" style="5"/>
    <col min="11" max="11" width="14.42578125" style="11"/>
    <col min="12" max="16384" width="14.42578125" style="3"/>
  </cols>
  <sheetData>
    <row r="1" spans="1:14" x14ac:dyDescent="0.2">
      <c r="A1" s="9"/>
      <c r="B1" s="9"/>
      <c r="I1" s="13"/>
      <c r="K1" s="6"/>
      <c r="M1" s="4"/>
      <c r="N1" s="4"/>
    </row>
    <row r="2" spans="1:14" x14ac:dyDescent="0.2">
      <c r="A2" s="1"/>
      <c r="B2" s="1"/>
      <c r="C2" s="1"/>
      <c r="D2" s="2"/>
      <c r="E2" s="2"/>
      <c r="F2" s="2"/>
      <c r="G2" s="2"/>
      <c r="K2" s="6"/>
      <c r="M2" s="4"/>
      <c r="N2" s="4"/>
    </row>
    <row r="3" spans="1:14" x14ac:dyDescent="0.2">
      <c r="A3" s="28" t="s">
        <v>12</v>
      </c>
      <c r="B3" s="28"/>
      <c r="C3" s="28"/>
      <c r="D3" s="28"/>
      <c r="E3" s="28"/>
      <c r="F3" s="28"/>
      <c r="G3" s="28"/>
      <c r="H3" s="28"/>
      <c r="I3" s="28"/>
      <c r="J3" s="28"/>
      <c r="K3" s="28"/>
      <c r="M3" s="4"/>
      <c r="N3" s="4"/>
    </row>
    <row r="4" spans="1:14" x14ac:dyDescent="0.2">
      <c r="A4" s="1"/>
      <c r="B4" s="1"/>
      <c r="C4" s="1"/>
      <c r="D4" s="2"/>
      <c r="E4" s="2"/>
      <c r="F4" s="2"/>
      <c r="G4" s="2"/>
      <c r="K4" s="6"/>
      <c r="M4" s="4"/>
      <c r="N4" s="4"/>
    </row>
    <row r="5" spans="1:14" x14ac:dyDescent="0.2">
      <c r="A5" s="20"/>
      <c r="B5" s="30" t="s">
        <v>32</v>
      </c>
      <c r="C5" s="30"/>
      <c r="D5" s="30"/>
      <c r="E5" s="30"/>
      <c r="F5" s="30"/>
      <c r="G5" s="30"/>
      <c r="H5" s="30"/>
      <c r="I5" s="30"/>
      <c r="J5" s="30"/>
      <c r="K5" s="30"/>
      <c r="M5" s="4"/>
      <c r="N5" s="4"/>
    </row>
    <row r="6" spans="1:14" x14ac:dyDescent="0.2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M6" s="4"/>
      <c r="N6" s="4"/>
    </row>
    <row r="7" spans="1:14" x14ac:dyDescent="0.2">
      <c r="A7" s="29" t="s">
        <v>7</v>
      </c>
      <c r="B7" s="29"/>
      <c r="C7" s="29"/>
      <c r="D7" s="29"/>
      <c r="E7" s="30" t="s">
        <v>8</v>
      </c>
      <c r="F7" s="30"/>
      <c r="G7" s="30"/>
      <c r="H7" s="30"/>
      <c r="I7" s="30"/>
      <c r="J7" s="30"/>
      <c r="K7" s="30"/>
      <c r="M7" s="4"/>
      <c r="N7" s="4"/>
    </row>
    <row r="8" spans="1:14" x14ac:dyDescent="0.2">
      <c r="A8" s="19"/>
      <c r="B8" s="19"/>
      <c r="C8" s="19"/>
      <c r="D8" s="19"/>
      <c r="E8" s="20"/>
      <c r="F8" s="20"/>
      <c r="G8" s="20"/>
      <c r="H8" s="20"/>
      <c r="I8" s="20"/>
      <c r="J8" s="20"/>
      <c r="K8" s="20"/>
      <c r="M8" s="4"/>
      <c r="N8" s="4"/>
    </row>
    <row r="9" spans="1:14" x14ac:dyDescent="0.2">
      <c r="A9" s="30" t="s">
        <v>0</v>
      </c>
      <c r="B9" s="30"/>
      <c r="C9" s="30"/>
      <c r="D9" s="30"/>
      <c r="E9" s="30"/>
      <c r="F9" s="30"/>
      <c r="G9" s="30"/>
      <c r="H9" s="30"/>
      <c r="I9" s="30"/>
      <c r="J9" s="30"/>
      <c r="K9" s="30"/>
      <c r="M9" s="4"/>
      <c r="N9" s="4"/>
    </row>
    <row r="10" spans="1:14" ht="25.5" x14ac:dyDescent="0.2">
      <c r="A10" s="35" t="s">
        <v>9</v>
      </c>
      <c r="B10" s="35" t="s">
        <v>1</v>
      </c>
      <c r="C10" s="35" t="s">
        <v>2</v>
      </c>
      <c r="D10" s="36" t="s">
        <v>11</v>
      </c>
      <c r="E10" s="12" t="s">
        <v>15</v>
      </c>
      <c r="F10" s="12" t="s">
        <v>16</v>
      </c>
      <c r="G10" s="12" t="s">
        <v>17</v>
      </c>
      <c r="H10" s="31" t="s">
        <v>5</v>
      </c>
      <c r="I10" s="31" t="s">
        <v>3</v>
      </c>
      <c r="J10" s="31" t="s">
        <v>4</v>
      </c>
      <c r="K10" s="33" t="s">
        <v>6</v>
      </c>
      <c r="M10" s="4"/>
      <c r="N10" s="4"/>
    </row>
    <row r="11" spans="1:14" ht="38.25" customHeight="1" x14ac:dyDescent="0.2">
      <c r="A11" s="35"/>
      <c r="B11" s="35"/>
      <c r="C11" s="35"/>
      <c r="D11" s="36"/>
      <c r="E11" s="37" t="s">
        <v>10</v>
      </c>
      <c r="F11" s="38"/>
      <c r="G11" s="39"/>
      <c r="H11" s="32"/>
      <c r="I11" s="32"/>
      <c r="J11" s="32"/>
      <c r="K11" s="34"/>
      <c r="M11" s="4"/>
      <c r="N11" s="4"/>
    </row>
    <row r="12" spans="1:14" x14ac:dyDescent="0.2">
      <c r="A12" s="7">
        <v>1</v>
      </c>
      <c r="B12" s="24" t="s">
        <v>28</v>
      </c>
      <c r="C12" s="25" t="s">
        <v>13</v>
      </c>
      <c r="D12" s="25">
        <v>2</v>
      </c>
      <c r="E12" s="23">
        <v>108000</v>
      </c>
      <c r="F12" s="23">
        <v>96999</v>
      </c>
      <c r="G12" s="23">
        <v>91899</v>
      </c>
      <c r="H12" s="26">
        <f>ROUND(AVERAGE(E12:G12),2)</f>
        <v>98966</v>
      </c>
      <c r="I12" s="26">
        <f>_xlfn.STDEV.S(E12:G12)</f>
        <v>8228.7524570860678</v>
      </c>
      <c r="J12" s="26">
        <f>I12/H12*100</f>
        <v>8.3147267314896709</v>
      </c>
      <c r="K12" s="26">
        <f>H12*D12</f>
        <v>197932</v>
      </c>
      <c r="N12" s="4"/>
    </row>
    <row r="13" spans="1:14" ht="25.5" x14ac:dyDescent="0.2">
      <c r="A13" s="7">
        <f>A12+1</f>
        <v>2</v>
      </c>
      <c r="B13" s="24" t="s">
        <v>29</v>
      </c>
      <c r="C13" s="25" t="s">
        <v>13</v>
      </c>
      <c r="D13" s="25">
        <v>1</v>
      </c>
      <c r="E13" s="23">
        <v>79700</v>
      </c>
      <c r="F13" s="23">
        <v>84999</v>
      </c>
      <c r="G13" s="23">
        <v>84920</v>
      </c>
      <c r="H13" s="26">
        <f t="shared" ref="H13:H15" si="0">ROUND(AVERAGE(E13:G13),2)</f>
        <v>83206.33</v>
      </c>
      <c r="I13" s="26">
        <f t="shared" ref="I13:I15" si="1">_xlfn.STDEV.S(E13:G13)</f>
        <v>3036.8306395538975</v>
      </c>
      <c r="J13" s="26">
        <f t="shared" ref="J13:J15" si="2">I13/H13*100</f>
        <v>3.6497591463941479</v>
      </c>
      <c r="K13" s="26">
        <f t="shared" ref="K13:K15" si="3">H13*D13</f>
        <v>83206.33</v>
      </c>
      <c r="N13" s="4"/>
    </row>
    <row r="14" spans="1:14" x14ac:dyDescent="0.2">
      <c r="A14" s="7">
        <f t="shared" ref="A14:A15" si="4">A13+1</f>
        <v>3</v>
      </c>
      <c r="B14" s="24" t="s">
        <v>30</v>
      </c>
      <c r="C14" s="25" t="s">
        <v>13</v>
      </c>
      <c r="D14" s="25">
        <v>1</v>
      </c>
      <c r="E14" s="23">
        <v>56999</v>
      </c>
      <c r="F14" s="23">
        <v>53009</v>
      </c>
      <c r="G14" s="23">
        <v>59849</v>
      </c>
      <c r="H14" s="26">
        <f t="shared" si="0"/>
        <v>56619</v>
      </c>
      <c r="I14" s="26">
        <f t="shared" si="1"/>
        <v>3435.7968508047738</v>
      </c>
      <c r="J14" s="26">
        <f t="shared" si="2"/>
        <v>6.068275403671513</v>
      </c>
      <c r="K14" s="26">
        <f t="shared" si="3"/>
        <v>56619</v>
      </c>
      <c r="N14" s="4"/>
    </row>
    <row r="15" spans="1:14" x14ac:dyDescent="0.2">
      <c r="A15" s="7">
        <f t="shared" si="4"/>
        <v>4</v>
      </c>
      <c r="B15" s="24" t="s">
        <v>31</v>
      </c>
      <c r="C15" s="25" t="s">
        <v>13</v>
      </c>
      <c r="D15" s="25">
        <v>1</v>
      </c>
      <c r="E15" s="23">
        <v>169999</v>
      </c>
      <c r="F15" s="23">
        <v>169999</v>
      </c>
      <c r="G15" s="23">
        <v>169999</v>
      </c>
      <c r="H15" s="26">
        <f t="shared" si="0"/>
        <v>169999</v>
      </c>
      <c r="I15" s="26">
        <f t="shared" si="1"/>
        <v>0</v>
      </c>
      <c r="J15" s="26">
        <f t="shared" si="2"/>
        <v>0</v>
      </c>
      <c r="K15" s="26">
        <f t="shared" si="3"/>
        <v>169999</v>
      </c>
      <c r="N15" s="4"/>
    </row>
    <row r="16" spans="1:14" x14ac:dyDescent="0.2">
      <c r="A16" s="1"/>
      <c r="B16" s="2"/>
      <c r="C16" s="2"/>
      <c r="D16" s="2"/>
      <c r="E16" s="24"/>
      <c r="F16" s="24"/>
      <c r="G16" s="24"/>
      <c r="H16" s="10"/>
      <c r="I16" s="10"/>
      <c r="J16" s="4"/>
      <c r="K16" s="27">
        <f>SUM(K12:K15)</f>
        <v>507756.33</v>
      </c>
    </row>
    <row r="17" spans="1:14" x14ac:dyDescent="0.2">
      <c r="A17" s="1"/>
      <c r="B17" s="1"/>
      <c r="C17" s="1"/>
      <c r="D17" s="2"/>
      <c r="E17" s="2"/>
      <c r="F17" s="5"/>
      <c r="G17" s="6"/>
      <c r="H17" s="3"/>
      <c r="I17" s="3"/>
      <c r="J17" s="4"/>
      <c r="K17" s="3"/>
    </row>
    <row r="18" spans="1:14" x14ac:dyDescent="0.2">
      <c r="A18" s="1"/>
      <c r="B18" s="1"/>
      <c r="C18" s="1"/>
      <c r="D18" s="2"/>
      <c r="E18" s="2"/>
      <c r="F18" s="5"/>
      <c r="G18" s="6"/>
      <c r="H18" s="3"/>
      <c r="I18" s="3"/>
      <c r="J18" s="4"/>
      <c r="K18" s="3"/>
    </row>
    <row r="19" spans="1:14" x14ac:dyDescent="0.2">
      <c r="A19" s="1"/>
      <c r="B19" s="1"/>
      <c r="C19" s="1"/>
      <c r="D19" s="2"/>
      <c r="E19" s="2"/>
      <c r="F19" s="5"/>
      <c r="G19" s="6"/>
      <c r="H19" s="3"/>
      <c r="I19" s="3"/>
      <c r="J19" s="4"/>
      <c r="K19" s="3"/>
    </row>
    <row r="20" spans="1:14" x14ac:dyDescent="0.2">
      <c r="A20" s="1"/>
      <c r="B20" s="1"/>
      <c r="C20" s="1"/>
      <c r="D20" s="2"/>
      <c r="E20" s="2"/>
      <c r="F20" s="2"/>
      <c r="G20" s="18"/>
      <c r="K20" s="6"/>
      <c r="N20" s="4"/>
    </row>
    <row r="21" spans="1:14" x14ac:dyDescent="0.2">
      <c r="A21" s="1"/>
      <c r="B21" s="1"/>
      <c r="C21" s="1"/>
      <c r="D21" s="2"/>
      <c r="E21" s="2"/>
      <c r="F21" s="2"/>
      <c r="G21" s="18"/>
      <c r="K21" s="6"/>
      <c r="N21" s="4"/>
    </row>
    <row r="22" spans="1:14" x14ac:dyDescent="0.2">
      <c r="A22" s="1"/>
      <c r="B22" s="1"/>
      <c r="C22" s="1"/>
      <c r="D22" s="2"/>
      <c r="E22" s="2"/>
      <c r="F22" s="2"/>
      <c r="G22" s="2"/>
      <c r="K22" s="6"/>
      <c r="N22" s="4"/>
    </row>
    <row r="23" spans="1:14" x14ac:dyDescent="0.2">
      <c r="A23" s="1"/>
      <c r="B23" s="1"/>
      <c r="C23" s="1"/>
      <c r="D23" s="2"/>
      <c r="E23" s="2"/>
      <c r="F23" s="2"/>
      <c r="G23" s="2"/>
      <c r="K23" s="6"/>
      <c r="N23" s="4"/>
    </row>
    <row r="24" spans="1:14" x14ac:dyDescent="0.2">
      <c r="A24" s="1"/>
      <c r="B24" s="1"/>
      <c r="C24" s="1"/>
      <c r="D24" s="2"/>
      <c r="E24" s="2"/>
      <c r="F24" s="2"/>
      <c r="G24" s="2"/>
      <c r="K24" s="6"/>
      <c r="N24" s="4"/>
    </row>
    <row r="25" spans="1:14" x14ac:dyDescent="0.2">
      <c r="A25" s="1"/>
      <c r="B25" s="1"/>
      <c r="C25" s="1"/>
      <c r="D25" s="2"/>
      <c r="E25" s="2"/>
      <c r="F25" s="2"/>
      <c r="G25" s="2"/>
      <c r="K25" s="6"/>
      <c r="N25" s="4"/>
    </row>
    <row r="26" spans="1:14" x14ac:dyDescent="0.2">
      <c r="A26" s="1"/>
      <c r="B26" s="1"/>
      <c r="C26" s="1"/>
      <c r="D26" s="2"/>
      <c r="E26" s="2"/>
      <c r="F26" s="2"/>
      <c r="G26" s="2"/>
      <c r="K26" s="6"/>
      <c r="N26" s="4"/>
    </row>
    <row r="27" spans="1:14" x14ac:dyDescent="0.2">
      <c r="A27" s="1"/>
      <c r="B27" s="1"/>
      <c r="C27" s="1"/>
      <c r="D27" s="2"/>
      <c r="E27" s="2"/>
      <c r="F27" s="2"/>
      <c r="G27" s="2"/>
      <c r="K27" s="6"/>
    </row>
    <row r="28" spans="1:14" x14ac:dyDescent="0.2">
      <c r="A28" s="1"/>
      <c r="B28" s="1"/>
      <c r="C28" s="1"/>
      <c r="D28" s="2"/>
      <c r="E28" s="2"/>
      <c r="F28" s="2"/>
      <c r="G28" s="2"/>
      <c r="K28" s="6"/>
    </row>
    <row r="29" spans="1:14" x14ac:dyDescent="0.2">
      <c r="A29" s="1"/>
      <c r="B29" s="1"/>
      <c r="C29" s="1"/>
      <c r="D29" s="2"/>
      <c r="E29" s="2"/>
      <c r="F29" s="2"/>
      <c r="G29" s="2"/>
      <c r="K29" s="6"/>
    </row>
    <row r="30" spans="1:14" x14ac:dyDescent="0.2">
      <c r="A30" s="1"/>
      <c r="B30" s="1"/>
      <c r="C30" s="1"/>
      <c r="D30" s="2"/>
      <c r="E30" s="2"/>
      <c r="F30" s="2"/>
      <c r="G30" s="2"/>
      <c r="K30" s="6"/>
    </row>
    <row r="31" spans="1:14" x14ac:dyDescent="0.2">
      <c r="A31" s="1"/>
      <c r="B31" s="1"/>
      <c r="C31" s="1"/>
      <c r="D31" s="2"/>
      <c r="E31" s="2"/>
      <c r="F31" s="2"/>
      <c r="G31" s="2"/>
      <c r="K31" s="6"/>
    </row>
    <row r="32" spans="1:14" x14ac:dyDescent="0.2">
      <c r="A32" s="1"/>
      <c r="B32" s="1"/>
      <c r="C32" s="1"/>
      <c r="D32" s="2"/>
      <c r="E32" s="2"/>
      <c r="F32" s="2"/>
      <c r="G32" s="2"/>
      <c r="K32" s="6"/>
    </row>
    <row r="33" spans="1:11" x14ac:dyDescent="0.2">
      <c r="A33" s="1"/>
      <c r="B33" s="1"/>
      <c r="C33" s="1"/>
      <c r="D33" s="2"/>
      <c r="E33" s="2"/>
      <c r="F33" s="2"/>
      <c r="G33" s="2"/>
      <c r="K33" s="6"/>
    </row>
    <row r="34" spans="1:11" x14ac:dyDescent="0.2">
      <c r="A34" s="1"/>
      <c r="B34" s="1"/>
      <c r="C34" s="1"/>
      <c r="D34" s="2"/>
      <c r="E34" s="2"/>
      <c r="F34" s="2"/>
      <c r="G34" s="2"/>
      <c r="K34" s="6"/>
    </row>
    <row r="35" spans="1:11" x14ac:dyDescent="0.2">
      <c r="A35" s="1"/>
      <c r="B35" s="1"/>
      <c r="C35" s="1"/>
      <c r="D35" s="2"/>
      <c r="E35" s="2"/>
      <c r="F35" s="2"/>
      <c r="G35" s="2"/>
      <c r="K35" s="6"/>
    </row>
    <row r="36" spans="1:11" x14ac:dyDescent="0.2">
      <c r="A36" s="1"/>
      <c r="B36" s="1"/>
      <c r="C36" s="1"/>
      <c r="D36" s="2"/>
      <c r="E36" s="2"/>
      <c r="F36" s="2"/>
      <c r="G36" s="2"/>
      <c r="K36" s="6"/>
    </row>
    <row r="37" spans="1:11" x14ac:dyDescent="0.2">
      <c r="A37" s="1"/>
      <c r="B37" s="1"/>
      <c r="C37" s="1"/>
      <c r="D37" s="2"/>
      <c r="E37" s="2"/>
      <c r="F37" s="2"/>
      <c r="G37" s="2"/>
      <c r="K37" s="6"/>
    </row>
    <row r="38" spans="1:11" x14ac:dyDescent="0.2">
      <c r="A38" s="1"/>
      <c r="B38" s="1"/>
      <c r="C38" s="1"/>
      <c r="D38" s="2"/>
      <c r="E38" s="2"/>
      <c r="F38" s="2"/>
      <c r="G38" s="2"/>
      <c r="K38" s="6"/>
    </row>
    <row r="39" spans="1:11" x14ac:dyDescent="0.2">
      <c r="A39" s="1"/>
      <c r="B39" s="1"/>
      <c r="C39" s="1"/>
      <c r="D39" s="2"/>
      <c r="E39" s="2"/>
      <c r="F39" s="2"/>
      <c r="G39" s="2"/>
      <c r="K39" s="6"/>
    </row>
    <row r="40" spans="1:11" x14ac:dyDescent="0.2">
      <c r="A40" s="1"/>
      <c r="B40" s="1"/>
      <c r="C40" s="1"/>
      <c r="D40" s="2"/>
      <c r="E40" s="2"/>
      <c r="F40" s="2"/>
      <c r="G40" s="2"/>
      <c r="K40" s="6"/>
    </row>
    <row r="41" spans="1:11" x14ac:dyDescent="0.2">
      <c r="A41" s="1"/>
      <c r="B41" s="1"/>
      <c r="C41" s="1"/>
      <c r="D41" s="2"/>
      <c r="E41" s="2"/>
      <c r="F41" s="2"/>
      <c r="G41" s="2"/>
      <c r="K41" s="6"/>
    </row>
  </sheetData>
  <mergeCells count="14">
    <mergeCell ref="I10:I11"/>
    <mergeCell ref="J10:J11"/>
    <mergeCell ref="K10:K11"/>
    <mergeCell ref="E11:G11"/>
    <mergeCell ref="A3:K3"/>
    <mergeCell ref="B5:K5"/>
    <mergeCell ref="A7:D7"/>
    <mergeCell ref="E7:K7"/>
    <mergeCell ref="A9:K9"/>
    <mergeCell ref="A10:A11"/>
    <mergeCell ref="B10:B11"/>
    <mergeCell ref="C10:C11"/>
    <mergeCell ref="D10:D11"/>
    <mergeCell ref="H10:H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Ильина</dc:creator>
  <cp:lastModifiedBy>Олег И. Симанович</cp:lastModifiedBy>
  <cp:lastPrinted>2025-03-24T07:56:23Z</cp:lastPrinted>
  <dcterms:created xsi:type="dcterms:W3CDTF">2018-02-06T20:23:06Z</dcterms:created>
  <dcterms:modified xsi:type="dcterms:W3CDTF">2026-05-28T07:51:55Z</dcterms:modified>
</cp:coreProperties>
</file>