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8DAD4233-A1DC-40CA-999C-3F7AB66DD7F1}" xr6:coauthVersionLast="47" xr6:coauthVersionMax="47" xr10:uidLastSave="{00000000-0000-0000-0000-000000000000}"/>
  <bookViews>
    <workbookView xWindow="1365" yWindow="0" windowWidth="24330" windowHeight="15315" xr2:uid="{00000000-000D-0000-FFFF-FFFF00000000}"/>
  </bookViews>
  <sheets>
    <sheet name="Лист2" sheetId="2" r:id="rId1"/>
    <sheet name="Лист3" sheetId="3" r:id="rId2"/>
  </sheets>
  <definedNames>
    <definedName name="_xlnm.Print_Area" localSheetId="0">Лист2!$A$1:$O$16</definedName>
  </definedNames>
  <calcPr calcId="181029"/>
</workbook>
</file>

<file path=xl/calcChain.xml><?xml version="1.0" encoding="utf-8"?>
<calcChain xmlns="http://schemas.openxmlformats.org/spreadsheetml/2006/main">
  <c r="J14" i="2" l="1"/>
  <c r="O14" i="2" s="1"/>
  <c r="L14" i="2"/>
  <c r="E15" i="2"/>
  <c r="O15" i="2" l="1"/>
  <c r="G15" i="2"/>
  <c r="F15" i="2"/>
  <c r="M14" i="2" l="1"/>
  <c r="N14" i="2" s="1"/>
</calcChain>
</file>

<file path=xl/sharedStrings.xml><?xml version="1.0" encoding="utf-8"?>
<sst xmlns="http://schemas.openxmlformats.org/spreadsheetml/2006/main" count="41" uniqueCount="37">
  <si>
    <t>№ п/п</t>
  </si>
  <si>
    <t>Наименование товара, работ, услуг</t>
  </si>
  <si>
    <t>Объем</t>
  </si>
  <si>
    <t>Ед.изм.</t>
  </si>
  <si>
    <t>Цена за ед.изм.</t>
  </si>
  <si>
    <t>Совокупность значений</t>
  </si>
  <si>
    <t>Рыночная стоимость</t>
  </si>
  <si>
    <t>Сред.квадр.откл. σ=</t>
  </si>
  <si>
    <t>Коэфф вариации V=</t>
  </si>
  <si>
    <t>Средн. арифм.</t>
  </si>
  <si>
    <t>Начальная (максимальная) цена контракта</t>
  </si>
  <si>
    <t>Кол-во источников</t>
  </si>
  <si>
    <t>Используемый метод определения НМЦК, обоснование его применения</t>
  </si>
  <si>
    <t xml:space="preserve">Метод сопоставимых рыночных цен (анализ рынка), используется в связи с его закреплением в качестве приоритетного в ч. 6 ст. 22 Федерального закона от 05.04.2013 № 44-ФЗ «О контрактной системе в сфере осуществления закупок товаров, работ, услуг для государственных и муниципальных нужд», п. 3.2 «Методических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поставщиком» (утв. Приказом МЭР от 02.10.2013 № 567). В отношении объекта закупки отсутствуют утвержденные тарифы и нормативы на отпускные цены. </t>
  </si>
  <si>
    <t>Ценовое предложение №4</t>
  </si>
  <si>
    <t>Ценовое предложение №5</t>
  </si>
  <si>
    <t>Расчетные формулы</t>
  </si>
  <si>
    <t>коэффициент вариации V</t>
  </si>
  <si>
    <t>среднее квадратичное отклонение Q</t>
  </si>
  <si>
    <t>начальная (максимальная) цена контракта для каждого предмета закупки (рыночная стоимость)</t>
  </si>
  <si>
    <t xml:space="preserve">средняя арифметическая величина цены единицы товара, работы, услуги - &lt;ц&gt; </t>
  </si>
  <si>
    <t xml:space="preserve">цi  - цена единицы товара, работы, услуги, указанная в предложении с номером i;
&lt;ц&gt; - средняя арифметическая величина цены единицы товара, работы, услуги;
n - количество значений, используемых в расчете
</t>
  </si>
  <si>
    <t>сумма НМЦК всех предметов закупки</t>
  </si>
  <si>
    <t>отношение суммы цен единицы товара, указанных во всех ценовых предложениях к количеству полученных ценовых предложений</t>
  </si>
  <si>
    <t>Дата составления</t>
  </si>
  <si>
    <t xml:space="preserve">Кол-во </t>
  </si>
  <si>
    <t xml:space="preserve">Ценовое предложение № 1 </t>
  </si>
  <si>
    <t xml:space="preserve">Ценовое предложение № 2 </t>
  </si>
  <si>
    <t xml:space="preserve">Ценовое предложение № 3 </t>
  </si>
  <si>
    <t xml:space="preserve">Итого  НМЦК </t>
  </si>
  <si>
    <t>Начальная (максимальная) цена контракта, согласно выделенным лимитам</t>
  </si>
  <si>
    <t>v - количество (объем) закупаемого товара (работы, услуги);
n - количество значений, используемых в расчете;
i - номер источника ценовой информации;
цi  - цена единицы товара, работы, услуги, представленная в предложении с номером i</t>
  </si>
  <si>
    <t>Обоснование начальной (максимальной) цены контракта 
для проведения электронного аукциона</t>
  </si>
  <si>
    <t>Ящик защитный</t>
  </si>
  <si>
    <t>шт</t>
  </si>
  <si>
    <t>Спасатель 1 класса</t>
  </si>
  <si>
    <t>Е.А. Лямцева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</si>
</sst>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164" fontId="3" fillId="0" borderId="5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/>
    <xf numFmtId="164" fontId="2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4" fontId="6" fillId="3" borderId="6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</xdr:row>
      <xdr:rowOff>0</xdr:rowOff>
    </xdr:from>
    <xdr:to>
      <xdr:col>5</xdr:col>
      <xdr:colOff>173107</xdr:colOff>
      <xdr:row>5</xdr:row>
      <xdr:rowOff>552450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8475" y="2447925"/>
          <a:ext cx="14763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4</xdr:col>
      <xdr:colOff>503996</xdr:colOff>
      <xdr:row>6</xdr:row>
      <xdr:rowOff>419100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38475" y="3219450"/>
          <a:ext cx="9810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5</xdr:col>
      <xdr:colOff>324872</xdr:colOff>
      <xdr:row>7</xdr:row>
      <xdr:rowOff>401955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38475" y="3724275"/>
          <a:ext cx="1628140" cy="4019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O36"/>
  <sheetViews>
    <sheetView tabSelected="1" view="pageBreakPreview" topLeftCell="A7" zoomScaleNormal="115" zoomScaleSheetLayoutView="100" workbookViewId="0">
      <selection activeCell="H15" sqref="H15"/>
    </sheetView>
  </sheetViews>
  <sheetFormatPr defaultRowHeight="15" x14ac:dyDescent="0.25"/>
  <cols>
    <col min="1" max="1" width="5" customWidth="1"/>
    <col min="2" max="2" width="30.42578125" customWidth="1"/>
    <col min="3" max="3" width="11.85546875" customWidth="1"/>
    <col min="4" max="4" width="7.140625" customWidth="1"/>
    <col min="5" max="5" width="14.7109375" bestFit="1" customWidth="1"/>
    <col min="6" max="6" width="14.7109375" customWidth="1"/>
    <col min="7" max="7" width="14" customWidth="1"/>
    <col min="8" max="8" width="12.7109375" customWidth="1"/>
    <col min="9" max="9" width="13.28515625" customWidth="1"/>
    <col min="10" max="10" width="12.85546875" customWidth="1"/>
    <col min="12" max="13" width="13" customWidth="1"/>
    <col min="14" max="14" width="17.140625" customWidth="1"/>
    <col min="15" max="15" width="14.28515625" customWidth="1"/>
  </cols>
  <sheetData>
    <row r="1" spans="1:15" ht="16.5" customHeight="1" x14ac:dyDescent="0.25">
      <c r="A1" s="5"/>
      <c r="B1" s="5"/>
      <c r="C1" s="5"/>
      <c r="D1" s="2"/>
      <c r="E1" s="7"/>
      <c r="F1" s="7"/>
      <c r="G1" s="7"/>
      <c r="H1" s="7"/>
      <c r="I1" s="7"/>
      <c r="J1" s="7"/>
      <c r="K1" s="2"/>
      <c r="L1" s="2"/>
      <c r="M1" s="31"/>
      <c r="N1" s="32"/>
      <c r="O1" s="32"/>
    </row>
    <row r="2" spans="1:15" ht="48" customHeight="1" x14ac:dyDescent="0.25">
      <c r="A2" s="33" t="s">
        <v>32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ht="78" customHeight="1" x14ac:dyDescent="0.25">
      <c r="A3" s="23" t="s">
        <v>12</v>
      </c>
      <c r="B3" s="35"/>
      <c r="C3" s="35"/>
      <c r="D3" s="23" t="s">
        <v>13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5" ht="15.75" customHeight="1" x14ac:dyDescent="0.25">
      <c r="A4" s="37" t="s">
        <v>16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15" ht="38.450000000000003" customHeight="1" x14ac:dyDescent="0.25">
      <c r="A5" s="23" t="s">
        <v>20</v>
      </c>
      <c r="B5" s="23"/>
      <c r="C5" s="23"/>
      <c r="D5" s="24" t="s">
        <v>23</v>
      </c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1:15" ht="57" customHeight="1" x14ac:dyDescent="0.25">
      <c r="A6" s="23" t="s">
        <v>18</v>
      </c>
      <c r="B6" s="23"/>
      <c r="C6" s="23"/>
      <c r="D6" s="23" t="s">
        <v>21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15" ht="46.15" customHeight="1" x14ac:dyDescent="0.25">
      <c r="A7" s="23" t="s">
        <v>17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</row>
    <row r="8" spans="1:15" ht="73.5" customHeight="1" x14ac:dyDescent="0.25">
      <c r="A8" s="25" t="s">
        <v>19</v>
      </c>
      <c r="B8" s="23"/>
      <c r="C8" s="23"/>
      <c r="D8" s="23" t="s">
        <v>31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15" ht="15.75" customHeight="1" x14ac:dyDescent="0.25">
      <c r="A9" s="25" t="s">
        <v>10</v>
      </c>
      <c r="B9" s="23"/>
      <c r="C9" s="23"/>
      <c r="D9" s="23" t="s">
        <v>22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1:15" ht="15.75" customHeight="1" x14ac:dyDescent="0.25">
      <c r="A10" s="42" t="s">
        <v>24</v>
      </c>
      <c r="B10" s="43"/>
      <c r="C10" s="44">
        <v>46189</v>
      </c>
      <c r="D10" s="45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42.75" customHeight="1" x14ac:dyDescent="0.25">
      <c r="A11" s="27" t="s">
        <v>30</v>
      </c>
      <c r="B11" s="28"/>
      <c r="C11" s="29">
        <v>4600</v>
      </c>
      <c r="D11" s="30"/>
      <c r="E11" s="39"/>
      <c r="F11" s="40"/>
      <c r="G11" s="40"/>
      <c r="H11" s="40"/>
      <c r="I11" s="40"/>
      <c r="J11" s="40"/>
      <c r="K11" s="40"/>
      <c r="L11" s="40"/>
      <c r="M11" s="40"/>
      <c r="N11" s="40"/>
      <c r="O11" s="41"/>
    </row>
    <row r="12" spans="1:15" ht="45" x14ac:dyDescent="0.25">
      <c r="A12" s="22" t="s">
        <v>0</v>
      </c>
      <c r="B12" s="22" t="s">
        <v>1</v>
      </c>
      <c r="C12" s="22" t="s">
        <v>2</v>
      </c>
      <c r="D12" s="22"/>
      <c r="E12" s="3" t="s">
        <v>26</v>
      </c>
      <c r="F12" s="3" t="s">
        <v>27</v>
      </c>
      <c r="G12" s="3" t="s">
        <v>28</v>
      </c>
      <c r="H12" s="3" t="s">
        <v>14</v>
      </c>
      <c r="I12" s="3" t="s">
        <v>15</v>
      </c>
      <c r="J12" s="20" t="s">
        <v>9</v>
      </c>
      <c r="K12" s="22" t="s">
        <v>11</v>
      </c>
      <c r="L12" s="22" t="s">
        <v>7</v>
      </c>
      <c r="M12" s="22" t="s">
        <v>8</v>
      </c>
      <c r="N12" s="22" t="s">
        <v>5</v>
      </c>
      <c r="O12" s="46" t="s">
        <v>6</v>
      </c>
    </row>
    <row r="13" spans="1:15" ht="30" x14ac:dyDescent="0.25">
      <c r="A13" s="22"/>
      <c r="B13" s="22"/>
      <c r="C13" s="1" t="s">
        <v>3</v>
      </c>
      <c r="D13" s="1" t="s">
        <v>25</v>
      </c>
      <c r="E13" s="3" t="s">
        <v>4</v>
      </c>
      <c r="F13" s="3" t="s">
        <v>4</v>
      </c>
      <c r="G13" s="3" t="s">
        <v>4</v>
      </c>
      <c r="H13" s="3" t="s">
        <v>4</v>
      </c>
      <c r="I13" s="3" t="s">
        <v>4</v>
      </c>
      <c r="J13" s="21"/>
      <c r="K13" s="22"/>
      <c r="L13" s="22"/>
      <c r="M13" s="22"/>
      <c r="N13" s="22"/>
      <c r="O13" s="46"/>
    </row>
    <row r="14" spans="1:15" ht="52.5" customHeight="1" x14ac:dyDescent="0.25">
      <c r="A14" s="1">
        <v>1</v>
      </c>
      <c r="B14" s="16" t="s">
        <v>33</v>
      </c>
      <c r="C14" s="15" t="s">
        <v>34</v>
      </c>
      <c r="D14" s="15">
        <v>1</v>
      </c>
      <c r="E14" s="17">
        <v>4675</v>
      </c>
      <c r="F14" s="17">
        <v>4640</v>
      </c>
      <c r="G14" s="17">
        <v>4520</v>
      </c>
      <c r="H14" s="17"/>
      <c r="I14" s="17"/>
      <c r="J14" s="3">
        <f>AVERAGE(E14,F14,G14,H14,I14)</f>
        <v>4611.666666666667</v>
      </c>
      <c r="K14" s="15"/>
      <c r="L14" s="1">
        <f>STDEV(E14,F14,G14,H14,I14)</f>
        <v>81.291655988381322</v>
      </c>
      <c r="M14" s="1">
        <f>L14/J14*100</f>
        <v>1.7627391974350846</v>
      </c>
      <c r="N14" s="1" t="str">
        <f>IF(M14&lt;33,"ОДНОРОДНЫЕ","НЕОДНОРОДНЫЕ")</f>
        <v>ОДНОРОДНЫЕ</v>
      </c>
      <c r="O14" s="9">
        <f>J14*D14</f>
        <v>4611.666666666667</v>
      </c>
    </row>
    <row r="15" spans="1:15" ht="51.75" customHeight="1" x14ac:dyDescent="0.25">
      <c r="A15" s="2"/>
      <c r="B15" s="4"/>
      <c r="C15" s="2"/>
      <c r="D15" s="2"/>
      <c r="E15" s="13">
        <f>SUM(E14:E14)</f>
        <v>4675</v>
      </c>
      <c r="F15" s="13">
        <f>SUM(F14:F14)</f>
        <v>4640</v>
      </c>
      <c r="G15" s="13">
        <f>SUM(G14:G14)</f>
        <v>4520</v>
      </c>
      <c r="H15" s="14"/>
      <c r="I15" s="7"/>
      <c r="J15" s="7"/>
      <c r="K15" s="2"/>
      <c r="L15" s="2"/>
      <c r="M15" s="2"/>
      <c r="N15" s="10" t="s">
        <v>29</v>
      </c>
      <c r="O15" s="14">
        <f>SUM(O14:O14)</f>
        <v>4611.666666666667</v>
      </c>
    </row>
    <row r="16" spans="1:15" ht="28.5" customHeight="1" x14ac:dyDescent="0.25">
      <c r="A16" s="26" t="s">
        <v>35</v>
      </c>
      <c r="B16" s="26"/>
      <c r="C16" s="26"/>
      <c r="D16" s="26"/>
      <c r="E16" s="26"/>
      <c r="F16" s="11"/>
      <c r="G16" s="11"/>
      <c r="H16" s="11"/>
      <c r="I16" s="18" t="s">
        <v>36</v>
      </c>
      <c r="J16" s="18"/>
      <c r="K16" s="18"/>
      <c r="L16" s="18"/>
      <c r="M16" s="19"/>
      <c r="N16" s="12"/>
      <c r="O16" s="12"/>
    </row>
    <row r="17" spans="5:5" ht="14.25" customHeight="1" x14ac:dyDescent="0.25"/>
    <row r="18" spans="5:5" ht="14.25" customHeight="1" x14ac:dyDescent="0.25"/>
    <row r="19" spans="5:5" ht="15.75" customHeight="1" x14ac:dyDescent="0.25"/>
    <row r="20" spans="5:5" ht="15.75" customHeight="1" x14ac:dyDescent="0.25"/>
    <row r="21" spans="5:5" ht="18" customHeight="1" x14ac:dyDescent="0.25"/>
    <row r="22" spans="5:5" ht="31.5" customHeight="1" x14ac:dyDescent="0.25"/>
    <row r="23" spans="5:5" ht="14.25" customHeight="1" x14ac:dyDescent="0.25"/>
    <row r="24" spans="5:5" ht="23.25" customHeight="1" x14ac:dyDescent="0.25"/>
    <row r="25" spans="5:5" ht="30.75" customHeight="1" x14ac:dyDescent="0.25"/>
    <row r="26" spans="5:5" ht="30" customHeight="1" x14ac:dyDescent="0.25"/>
    <row r="27" spans="5:5" ht="24.95" customHeight="1" x14ac:dyDescent="0.25"/>
    <row r="28" spans="5:5" ht="16.5" customHeight="1" x14ac:dyDescent="0.25">
      <c r="E28" s="8"/>
    </row>
    <row r="29" spans="5:5" ht="15.75" customHeight="1" x14ac:dyDescent="0.25"/>
    <row r="30" spans="5:5" ht="16.5" customHeight="1" x14ac:dyDescent="0.25"/>
    <row r="31" spans="5:5" ht="15" customHeight="1" x14ac:dyDescent="0.25"/>
    <row r="32" spans="5:5" ht="15" customHeight="1" x14ac:dyDescent="0.25"/>
    <row r="33" spans="1:15" ht="15" customHeight="1" x14ac:dyDescent="0.25"/>
    <row r="34" spans="1:15" ht="14.25" customHeight="1" x14ac:dyDescent="0.25"/>
    <row r="35" spans="1:15" ht="23.25" customHeight="1" x14ac:dyDescent="0.25"/>
    <row r="36" spans="1:15" s="12" customFormat="1" ht="98.2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</row>
  </sheetData>
  <mergeCells count="31">
    <mergeCell ref="E11:O11"/>
    <mergeCell ref="A10:B10"/>
    <mergeCell ref="C10:D10"/>
    <mergeCell ref="L12:L13"/>
    <mergeCell ref="M12:M13"/>
    <mergeCell ref="N12:N13"/>
    <mergeCell ref="O12:O13"/>
    <mergeCell ref="A12:A13"/>
    <mergeCell ref="B12:B13"/>
    <mergeCell ref="C12:D12"/>
    <mergeCell ref="M1:O1"/>
    <mergeCell ref="A2:O2"/>
    <mergeCell ref="A3:C3"/>
    <mergeCell ref="D3:O3"/>
    <mergeCell ref="A4:O4"/>
    <mergeCell ref="I16:M16"/>
    <mergeCell ref="J12:J13"/>
    <mergeCell ref="K12:K13"/>
    <mergeCell ref="A5:C5"/>
    <mergeCell ref="D5:O5"/>
    <mergeCell ref="A6:C6"/>
    <mergeCell ref="D6:O6"/>
    <mergeCell ref="A7:C7"/>
    <mergeCell ref="D7:O7"/>
    <mergeCell ref="A8:C8"/>
    <mergeCell ref="D8:O8"/>
    <mergeCell ref="A16:E16"/>
    <mergeCell ref="A9:C9"/>
    <mergeCell ref="D9:O9"/>
    <mergeCell ref="A11:B11"/>
    <mergeCell ref="C11:D11"/>
  </mergeCells>
  <conditionalFormatting sqref="N14">
    <cfRule type="containsText" dxfId="10" priority="1" operator="containsText" text="НЕОДНОРОДНЫЕ">
      <formula>NOT(ISERROR(SEARCH("НЕОДНОРОДНЫЕ",N14)))</formula>
    </cfRule>
    <cfRule type="containsText" dxfId="9" priority="2" operator="containsText" text="ОДНОРОДНЫЕ">
      <formula>NOT(ISERROR(SEARCH("ОДНОРОДНЫЕ",N14)))</formula>
    </cfRule>
    <cfRule type="containsText" dxfId="8" priority="3" operator="containsText" text="НЕОДНОРОДНЫЕ">
      <formula>NOT(ISERROR(SEARCH("НЕОДНОРОДНЫЕ",N14)))</formula>
    </cfRule>
    <cfRule type="containsText" dxfId="7" priority="4" operator="containsText" text="НЕ">
      <formula>NOT(ISERROR(SEARCH("НЕ",N14)))</formula>
    </cfRule>
    <cfRule type="containsText" dxfId="6" priority="5" operator="containsText" text="ОДНОРОДНЫЕ">
      <formula>NOT(ISERROR(SEARCH("ОДНОРОДНЫЕ",N14)))</formula>
    </cfRule>
  </conditionalFormatting>
  <conditionalFormatting sqref="N14:N15">
    <cfRule type="containsText" dxfId="5" priority="6" operator="containsText" text="НЕОДНОРОДНЫЕ">
      <formula>NOT(ISERROR(SEARCH("НЕОДНОРОДНЫЕ",N14)))</formula>
    </cfRule>
  </conditionalFormatting>
  <conditionalFormatting sqref="N15">
    <cfRule type="containsText" dxfId="4" priority="8" operator="containsText" text="ОДНОРОДНЫЕ">
      <formula>NOT(ISERROR(SEARCH("ОДНОРОДНЫЕ",N15)))</formula>
    </cfRule>
    <cfRule type="containsText" dxfId="3" priority="9" operator="containsText" text="НЕОДНОРОДНЫЕ">
      <formula>NOT(ISERROR(SEARCH("НЕОДНОРОДНЫЕ",N15)))</formula>
    </cfRule>
    <cfRule type="containsText" dxfId="2" priority="10" operator="containsText" text="НЕ">
      <formula>NOT(ISERROR(SEARCH("НЕ",N15)))</formula>
    </cfRule>
    <cfRule type="containsText" dxfId="1" priority="11" operator="containsText" text="ОДНОРОДНЫЕ">
      <formula>NOT(ISERROR(SEARCH("ОДНОРОДНЫЕ",N15)))</formula>
    </cfRule>
    <cfRule type="containsText" dxfId="0" priority="12" operator="containsText" text="НЕОДНОРОДНЫЕ">
      <formula>NOT(ISERROR(SEARCH("НЕОДНОРОДНЫЕ",N15)))</formula>
    </cfRule>
  </conditionalFormatting>
  <pageMargins left="0.23622047244094491" right="0.23622047244094491" top="0.35433070866141736" bottom="0.35433070866141736" header="0.19685039370078741" footer="0.31496062992125984"/>
  <pageSetup paperSize="9" scale="66" fitToHeight="4" orientation="landscape" r:id="rId1"/>
  <rowBreaks count="1" manualBreakCount="1">
    <brk id="3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Лист3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2026-06-16T06:46:03Z</dcterms:modified>
</cp:coreProperties>
</file>