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4" i="1" l="1"/>
  <c r="H14" i="1"/>
  <c r="G14" i="1"/>
  <c r="K14" i="1" s="1"/>
  <c r="J14" i="1" l="1"/>
  <c r="I4" i="3" l="1"/>
  <c r="G33" i="2"/>
  <c r="F33" i="2"/>
  <c r="E33" i="2"/>
  <c r="H4" i="3" l="1"/>
  <c r="J4" i="3" s="1"/>
  <c r="G4" i="3"/>
  <c r="K4" i="3" s="1"/>
</calcChain>
</file>

<file path=xl/sharedStrings.xml><?xml version="1.0" encoding="utf-8"?>
<sst xmlns="http://schemas.openxmlformats.org/spreadsheetml/2006/main" count="28" uniqueCount="28">
  <si>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</si>
  <si>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</si>
  <si>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</si>
  <si>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</si>
  <si>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</si>
  <si>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</si>
  <si>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</si>
  <si>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</si>
  <si>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</si>
  <si>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</si>
  <si>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</si>
  <si>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</si>
  <si>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</si>
  <si>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</si>
  <si>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>Система обнаружения вторжений ПАК ViPNet IDS NS100 3.х сеть 2029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</si>
  <si>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</si>
  <si>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</si>
  <si>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r>
      <t>Дата подготовки обоснования НМЦК:  01.06</t>
    </r>
    <r>
      <rPr>
        <b/>
        <sz val="12"/>
        <color theme="1"/>
        <rFont val="Times New Roman"/>
        <family val="1"/>
        <charset val="204"/>
      </rPr>
      <t>.2026</t>
    </r>
  </si>
  <si>
    <t xml:space="preserve">Начальная (максимальная) цена контракта рассчитана как произведение наименьшего значения цен
 за единицу товара, работы, услуги и количества и составляет  185 600,00 руб. </t>
  </si>
  <si>
    <t>Согласно расчету начальная (максимальная) цена контракта составляет  185 600,00 руб.</t>
  </si>
  <si>
    <t xml:space="preserve">Оказание услуг 
по ремонту холодильной машины-чиллера  Mc Smart 500 CR в составе с гидромодулем HRT 500 ER 2P
</t>
  </si>
  <si>
    <t xml:space="preserve">Оказание услуг по ремонту холодильной машины-чиллера  Mc Smart 500 CR в составе с гидромодулем HRT 500 ER 2P
</t>
  </si>
  <si>
    <t>Усл.единица</t>
  </si>
  <si>
    <t>Источники ценовой информации, цена в руб.</t>
  </si>
  <si>
    <t xml:space="preserve">Источник ценовой информации № 1 </t>
  </si>
  <si>
    <t>Источник ценовой информации № 2</t>
  </si>
  <si>
    <t>Источник ценовой информации № 3</t>
  </si>
  <si>
    <t>Ед. изм.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</si>
</sst>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1" xfId="2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="115" zoomScaleNormal="115" workbookViewId="0">
      <selection activeCell="B12" sqref="B12:B13"/>
    </sheetView>
  </sheetViews>
  <sheetFormatPr defaultRowHeight="15" x14ac:dyDescent="0.25"/>
  <cols>
    <col min="1" max="1" width="19.42578125" customWidth="1"/>
    <col min="2" max="2" width="7.7109375" customWidth="1"/>
    <col min="3" max="3" width="7.140625" customWidth="1"/>
    <col min="4" max="6" width="16.85546875" customWidth="1"/>
    <col min="7" max="7" width="11.5703125" customWidth="1"/>
    <col min="8" max="8" width="9.7109375" customWidth="1"/>
    <col min="9" max="9" width="9.42578125" customWidth="1"/>
    <col min="10" max="10" width="10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25.35" customHeight="1" x14ac:dyDescent="0.25">
      <c r="H1" s="13"/>
      <c r="I1" s="13"/>
      <c r="J1" s="13"/>
      <c r="K1" s="13"/>
    </row>
    <row r="2" spans="1:15" ht="53.85" customHeight="1" x14ac:dyDescent="0.2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48.95" customHeight="1" x14ac:dyDescent="0.25">
      <c r="A4" s="22" t="s">
        <v>11</v>
      </c>
      <c r="B4" s="23"/>
      <c r="C4" s="23"/>
      <c r="D4" s="24" t="s">
        <v>21</v>
      </c>
      <c r="E4" s="25"/>
      <c r="F4" s="25"/>
      <c r="G4" s="25"/>
      <c r="H4" s="25"/>
      <c r="I4" s="25"/>
      <c r="J4" s="25"/>
      <c r="K4" s="26"/>
    </row>
    <row r="5" spans="1:15" ht="48.95" customHeight="1" x14ac:dyDescent="0.25">
      <c r="A5" s="22" t="s">
        <v>12</v>
      </c>
      <c r="B5" s="23"/>
      <c r="C5" s="23"/>
      <c r="D5" s="27" t="s">
        <v>10</v>
      </c>
      <c r="E5" s="27"/>
      <c r="F5" s="27"/>
      <c r="G5" s="27"/>
      <c r="H5" s="27"/>
      <c r="I5" s="27"/>
      <c r="J5" s="27"/>
      <c r="K5" s="27"/>
    </row>
    <row r="6" spans="1:15" ht="53.25" customHeight="1" x14ac:dyDescent="0.25">
      <c r="A6" s="22" t="s">
        <v>13</v>
      </c>
      <c r="B6" s="23"/>
      <c r="C6" s="23"/>
      <c r="D6" s="28" t="s">
        <v>16</v>
      </c>
      <c r="E6" s="27"/>
      <c r="F6" s="27"/>
      <c r="G6" s="27"/>
      <c r="H6" s="27"/>
      <c r="I6" s="27"/>
      <c r="J6" s="27"/>
      <c r="K6" s="27"/>
    </row>
    <row r="7" spans="1:15" ht="48.95" customHeight="1" x14ac:dyDescent="0.25">
      <c r="A7" s="23" t="s">
        <v>0</v>
      </c>
      <c r="B7" s="23"/>
      <c r="C7" s="23"/>
      <c r="D7" s="24" t="s">
        <v>19</v>
      </c>
      <c r="E7" s="25"/>
      <c r="F7" s="25"/>
      <c r="G7" s="25"/>
      <c r="H7" s="25"/>
      <c r="I7" s="25"/>
      <c r="J7" s="25"/>
      <c r="K7" s="26"/>
    </row>
    <row r="8" spans="1:15" ht="28.5" customHeight="1" x14ac:dyDescent="0.25">
      <c r="A8" s="16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5" ht="15.75" x14ac:dyDescent="0.25">
      <c r="A10" s="29" t="s">
        <v>1</v>
      </c>
      <c r="B10" s="29"/>
      <c r="C10" s="29"/>
      <c r="D10" s="29"/>
      <c r="E10" s="29"/>
      <c r="F10" s="6"/>
      <c r="G10" s="6"/>
      <c r="H10" s="6"/>
      <c r="I10" s="6"/>
      <c r="J10" s="6"/>
      <c r="K10" s="6"/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5" ht="75.75" customHeight="1" x14ac:dyDescent="0.25">
      <c r="A12" s="21" t="s">
        <v>6</v>
      </c>
      <c r="B12" s="21" t="s">
        <v>27</v>
      </c>
      <c r="C12" s="21" t="s">
        <v>2</v>
      </c>
      <c r="D12" s="21" t="s">
        <v>23</v>
      </c>
      <c r="E12" s="21"/>
      <c r="F12" s="21"/>
      <c r="G12" s="21" t="s">
        <v>3</v>
      </c>
      <c r="H12" s="21" t="s">
        <v>4</v>
      </c>
      <c r="I12" s="21" t="s">
        <v>8</v>
      </c>
      <c r="J12" s="21" t="s">
        <v>7</v>
      </c>
      <c r="K12" s="20" t="s">
        <v>5</v>
      </c>
    </row>
    <row r="13" spans="1:15" ht="38.25" customHeight="1" x14ac:dyDescent="0.25">
      <c r="A13" s="30"/>
      <c r="B13" s="21"/>
      <c r="C13" s="21"/>
      <c r="D13" s="11" t="s">
        <v>24</v>
      </c>
      <c r="E13" s="11" t="s">
        <v>25</v>
      </c>
      <c r="F13" s="11" t="s">
        <v>26</v>
      </c>
      <c r="G13" s="21"/>
      <c r="H13" s="21"/>
      <c r="I13" s="21"/>
      <c r="J13" s="21"/>
      <c r="K13" s="20"/>
    </row>
    <row r="14" spans="1:15" ht="102.75" customHeight="1" x14ac:dyDescent="0.25">
      <c r="A14" s="2" t="s">
        <v>20</v>
      </c>
      <c r="B14" s="2" t="s">
        <v>22</v>
      </c>
      <c r="C14" s="2">
        <v>1</v>
      </c>
      <c r="D14" s="12">
        <v>185600</v>
      </c>
      <c r="E14" s="12">
        <v>194650</v>
      </c>
      <c r="F14" s="12">
        <v>207000</v>
      </c>
      <c r="G14" s="3">
        <f>SMALL(D14:F14,1)</f>
        <v>185600</v>
      </c>
      <c r="H14" s="4">
        <f>ROUND(AVERAGE(D14:F14),2)</f>
        <v>195750</v>
      </c>
      <c r="I14" s="4">
        <f>STDEV(D14:F14)</f>
        <v>10742.32284005652</v>
      </c>
      <c r="J14" s="5">
        <f t="shared" ref="J14" si="0">I14/H14*100</f>
        <v>5.4877766743583756</v>
      </c>
      <c r="K14" s="9">
        <f>G14*C14</f>
        <v>185600</v>
      </c>
    </row>
    <row r="15" spans="1:15" ht="28.35" customHeight="1" x14ac:dyDescent="0.25">
      <c r="A15" s="14" t="s">
        <v>18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8"/>
      <c r="M15" s="8"/>
      <c r="N15" s="8"/>
      <c r="O15" s="8"/>
    </row>
    <row r="16" spans="1:15" ht="22.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M16" s="8"/>
      <c r="N16" s="8"/>
      <c r="O16" s="8"/>
    </row>
    <row r="17" spans="13:15" ht="24.75" customHeight="1" x14ac:dyDescent="0.25">
      <c r="M17" s="8"/>
      <c r="N17" s="8"/>
      <c r="O17" s="8"/>
    </row>
    <row r="20" spans="13:15" x14ac:dyDescent="0.25">
      <c r="M20" s="8"/>
      <c r="N20" s="8"/>
      <c r="O20" s="8"/>
    </row>
  </sheetData>
  <mergeCells count="22">
    <mergeCell ref="J12:J13"/>
    <mergeCell ref="A10:E10"/>
    <mergeCell ref="C12:C13"/>
    <mergeCell ref="A12:A13"/>
    <mergeCell ref="B12:B13"/>
    <mergeCell ref="H12:H13"/>
    <mergeCell ref="H1:K1"/>
    <mergeCell ref="A15:K16"/>
    <mergeCell ref="A8:K8"/>
    <mergeCell ref="A2:K2"/>
    <mergeCell ref="K12:K13"/>
    <mergeCell ref="I12:I13"/>
    <mergeCell ref="A4:C4"/>
    <mergeCell ref="D4:K4"/>
    <mergeCell ref="A5:C5"/>
    <mergeCell ref="D5:K5"/>
    <mergeCell ref="A6:C6"/>
    <mergeCell ref="D6:K6"/>
    <mergeCell ref="A7:C7"/>
    <mergeCell ref="D12:F12"/>
    <mergeCell ref="G12:G13"/>
    <mergeCell ref="D7:K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G35" sqref="G35"/>
    </sheetView>
  </sheetViews>
  <sheetFormatPr defaultRowHeight="15" x14ac:dyDescent="0.25"/>
  <cols>
    <col min="5" max="5" width="13.42578125" customWidth="1"/>
    <col min="6" max="6" width="15.42578125" customWidth="1"/>
    <col min="7" max="7" width="13.42578125" customWidth="1"/>
  </cols>
  <sheetData>
    <row r="23" spans="5:7" x14ac:dyDescent="0.25">
      <c r="E23" s="7">
        <v>24300</v>
      </c>
      <c r="F23" s="7">
        <v>36000</v>
      </c>
      <c r="G23" s="7">
        <v>64800</v>
      </c>
    </row>
    <row r="24" spans="5:7" x14ac:dyDescent="0.25">
      <c r="E24" s="7">
        <v>24300</v>
      </c>
      <c r="F24" s="7">
        <v>36000</v>
      </c>
      <c r="G24" s="7">
        <v>64800</v>
      </c>
    </row>
    <row r="25" spans="5:7" x14ac:dyDescent="0.25">
      <c r="E25" s="7">
        <v>24300</v>
      </c>
      <c r="F25" s="7">
        <v>36000</v>
      </c>
      <c r="G25" s="7">
        <v>64800</v>
      </c>
    </row>
    <row r="26" spans="5:7" x14ac:dyDescent="0.25">
      <c r="E26" s="7">
        <v>24300</v>
      </c>
      <c r="F26" s="7">
        <v>36000</v>
      </c>
      <c r="G26" s="7">
        <v>64800</v>
      </c>
    </row>
    <row r="27" spans="5:7" x14ac:dyDescent="0.25">
      <c r="E27" s="7">
        <v>24300</v>
      </c>
      <c r="F27" s="7">
        <v>36000</v>
      </c>
      <c r="G27" s="7">
        <v>64800</v>
      </c>
    </row>
    <row r="28" spans="5:7" x14ac:dyDescent="0.25">
      <c r="E28" s="7">
        <v>24300</v>
      </c>
      <c r="F28" s="7">
        <v>36000</v>
      </c>
      <c r="G28" s="7">
        <v>64800</v>
      </c>
    </row>
    <row r="29" spans="5:7" x14ac:dyDescent="0.25">
      <c r="E29" s="7">
        <v>24300</v>
      </c>
      <c r="F29" s="7">
        <v>36000</v>
      </c>
      <c r="G29" s="7">
        <v>64800</v>
      </c>
    </row>
    <row r="30" spans="5:7" x14ac:dyDescent="0.25">
      <c r="E30" s="7">
        <v>24300</v>
      </c>
      <c r="F30" s="7">
        <v>36000</v>
      </c>
      <c r="G30" s="7">
        <v>64800</v>
      </c>
    </row>
    <row r="31" spans="5:7" ht="14.45" x14ac:dyDescent="0.3">
      <c r="E31" s="7">
        <v>158220</v>
      </c>
      <c r="F31">
        <v>51300</v>
      </c>
      <c r="G31" s="7">
        <v>108000</v>
      </c>
    </row>
    <row r="32" spans="5:7" ht="14.45" x14ac:dyDescent="0.3">
      <c r="F32" s="7">
        <v>36000</v>
      </c>
      <c r="G32" s="7">
        <v>64800</v>
      </c>
    </row>
    <row r="33" spans="5:7" ht="14.45" x14ac:dyDescent="0.3">
      <c r="E33" s="7">
        <f>SUM(E23:E31)</f>
        <v>352620</v>
      </c>
      <c r="F33" s="7">
        <f>SUM(F23:F32)</f>
        <v>375300</v>
      </c>
      <c r="G33" s="7">
        <f>SUM(G23:G32)</f>
        <v>691200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"/>
  <sheetViews>
    <sheetView workbookViewId="0">
      <selection activeCell="F4" sqref="F4"/>
    </sheetView>
  </sheetViews>
  <sheetFormatPr defaultRowHeight="15" x14ac:dyDescent="0.25"/>
  <cols>
    <col min="4" max="4" width="18.140625" customWidth="1"/>
    <col min="5" max="5" width="18.85546875" customWidth="1"/>
    <col min="6" max="6" width="19.140625" customWidth="1"/>
    <col min="7" max="7" width="14.140625" customWidth="1"/>
    <col min="8" max="8" width="20.140625" customWidth="1"/>
    <col min="11" max="11" width="17.5703125" customWidth="1"/>
  </cols>
  <sheetData>
    <row r="3" spans="1:15" ht="15.75" thickBot="1" x14ac:dyDescent="0.3"/>
    <row r="4" spans="1:15" ht="115.5" thickBot="1" x14ac:dyDescent="0.3">
      <c r="A4" s="2" t="s">
        <v>14</v>
      </c>
      <c r="B4" s="2" t="s">
        <v>9</v>
      </c>
      <c r="C4" s="2">
        <v>1</v>
      </c>
      <c r="D4" s="10">
        <v>11032700</v>
      </c>
      <c r="E4" s="10">
        <v>11032700</v>
      </c>
      <c r="F4" s="10">
        <v>11032700</v>
      </c>
      <c r="G4" s="3">
        <f t="shared" ref="G4" si="0">SMALL(D4:F4,1)</f>
        <v>11032700</v>
      </c>
      <c r="H4" s="4">
        <f t="shared" ref="H4" si="1">ROUND(AVERAGE(D4:F4),2)</f>
        <v>11032700</v>
      </c>
      <c r="I4" s="4">
        <f t="shared" ref="I4" si="2">STDEV(D4:F4)</f>
        <v>0</v>
      </c>
      <c r="J4" s="5">
        <f t="shared" ref="J4" si="3">I4/H4*100</f>
        <v>0</v>
      </c>
      <c r="K4" s="9">
        <f t="shared" ref="K4" si="4">G4*C4</f>
        <v>11032700</v>
      </c>
      <c r="M4" s="8"/>
      <c r="N4" s="8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2024-08-01T13:27:52Z</cp:lastPrinted>
  <dcterms:created xsi:type="dcterms:W3CDTF">2022-01-19T11:20:17Z</dcterms:created>
  <dcterms:modified xsi:type="dcterms:W3CDTF">2026-06-23T10:09:32Z</dcterms:modified>
</cp:coreProperties>
</file>