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4240" windowHeight="9195"/>
  </bookViews>
  <sheets>
    <sheet name="Лист1" sheetId="1" r:id="rId1"/>
  </sheets>
  <definedNames>
    <definedName name="_xlnm.Print_Area" localSheetId="0">Лист1!$A$1:$M$26</definedName>
  </definedNames>
  <calcPr calcId="125725"/>
</workbook>
</file>

<file path=xl/calcChain.xml><?xml version="1.0" encoding="utf-8"?>
<calcChain xmlns="http://schemas.openxmlformats.org/spreadsheetml/2006/main">
  <c r="I11" i="1"/>
  <c r="J11" l="1"/>
  <c r="M11"/>
  <c r="M13" s="1"/>
  <c r="M14" s="1"/>
  <c r="L11" l="1"/>
  <c r="K11"/>
</calcChain>
</file>

<file path=xl/sharedStrings.xml><?xml version="1.0" encoding="utf-8"?>
<sst xmlns="http://schemas.openxmlformats.org/spreadsheetml/2006/main" count="34" uniqueCount="34">
  <si>
    <t>Обоснование  цены контракта, заключаемого с единственным поставщиком (подрядчиком, исполнителем)</t>
  </si>
  <si>
    <t>Используемый метод определения цены контракта, заключаемого с единственным поставщиком (подрядчиком, исполнителем), с обоснованием и расчетом:</t>
  </si>
  <si>
    <t>На основании пункта 1 части 1 статьи 22 Федерального закона от 05.04.2013 г. № 44-ФЗ  цена контракта, заключаемого с единственным поставщиком (подрядчиком, исполнителем) определена заказчиком методом сопоставимых рыночных цен (анализа рынка).  Расчет цены контракта, заключаемого с единственным поставщиком (подрядчиком, исполнителем), представлен в таблице:</t>
  </si>
  <si>
    <t>№ п/п</t>
  </si>
  <si>
    <t>ОКПД2/КТРУ</t>
  </si>
  <si>
    <t xml:space="preserve">Наименование товара </t>
  </si>
  <si>
    <t>Ед. изм.</t>
  </si>
  <si>
    <t xml:space="preserve">Кол-во </t>
  </si>
  <si>
    <t>Источники информации</t>
  </si>
  <si>
    <t>Средняя цена за ед., руб.</t>
  </si>
  <si>
    <t>Среднее квадратичное отклонение</t>
  </si>
  <si>
    <t>Коэффициент вариации</t>
  </si>
  <si>
    <t>Расчетная цена за ед. * , руб.</t>
  </si>
  <si>
    <t>Всего, руб.</t>
  </si>
  <si>
    <t>Цена за ед., руб.</t>
  </si>
  <si>
    <t>65.12.90.000 «Услуги по страхованию, кроме страхования жизни, прочие»</t>
  </si>
  <si>
    <t>ИТОГО</t>
  </si>
  <si>
    <t>Наименование объекта закупки:</t>
  </si>
  <si>
    <t xml:space="preserve">Начальная (максимальная) цена контракта составляет </t>
  </si>
  <si>
    <t>Руководитель контрактной службы</t>
  </si>
  <si>
    <t>Заместитель руководителя</t>
  </si>
  <si>
    <t>В.И. Форсиков</t>
  </si>
  <si>
    <t>Обоснование НМЦК подготовил: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</si>
  <si>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</si>
  <si>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Оказание услуг по страхованию недвижимого имущества</t>
  </si>
  <si>
    <t>Услуги по страхованию недвижимого имущества</t>
  </si>
  <si>
    <t>усл. ед</t>
  </si>
  <si>
    <t>Вх.№1641.ГБ.47/2024 от 22.06.2026</t>
  </si>
  <si>
    <t xml:space="preserve">Вх.№1640.ГБ.47/2024 от 22.06.2026 </t>
  </si>
  <si>
    <t>Вх.№1642.ГБ.47/2024 от 22.06.2026</t>
  </si>
  <si>
    <t xml:space="preserve">Ведущий экономист по договорной </t>
  </si>
  <si>
    <t xml:space="preserve">и претензионной работе отдела по ОВДУ </t>
  </si>
  <si>
    <t xml:space="preserve">А.А.Кириллов </t>
  </si>
  <si>
    <t>22.06.2026 г.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</si>
</sst>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4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1" fillId="0" borderId="0"/>
  </cellStyleXfs>
  <cellXfs count="62">
    <xf numFmtId="0" fontId="0" fillId="0" borderId="0" xfId="0"/>
    <xf numFmtId="2" fontId="9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/>
    <xf numFmtId="164" fontId="6" fillId="0" borderId="0" xfId="0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 applyAlignment="1"/>
    <xf numFmtId="0" fontId="6" fillId="0" borderId="0" xfId="0" applyFont="1" applyAlignment="1">
      <alignment vertical="center"/>
    </xf>
    <xf numFmtId="14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10" fillId="4" borderId="3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14" xfId="0" applyFont="1" applyBorder="1" applyAlignment="1"/>
    <xf numFmtId="0" fontId="12" fillId="0" borderId="14" xfId="2" applyFont="1" applyBorder="1" applyAlignment="1"/>
    <xf numFmtId="0" fontId="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/>
    <xf numFmtId="0" fontId="0" fillId="0" borderId="8" xfId="0" applyBorder="1"/>
    <xf numFmtId="0" fontId="8" fillId="0" borderId="2" xfId="0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8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2" fontId="13" fillId="0" borderId="1" xfId="1" applyNumberFormat="1" applyFont="1" applyFill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7"/>
  <sheetViews>
    <sheetView tabSelected="1" topLeftCell="A10" zoomScale="130" zoomScaleNormal="130" zoomScaleSheetLayoutView="85" workbookViewId="0">
      <selection activeCell="I17" sqref="I17"/>
    </sheetView>
  </sheetViews>
  <sheetFormatPr defaultRowHeight="15"/>
  <cols>
    <col min="2" max="2" width="12.5703125" customWidth="1"/>
    <col min="3" max="3" width="12.85546875" customWidth="1"/>
    <col min="7" max="7" width="9.85546875" customWidth="1"/>
    <col min="8" max="8" width="10" customWidth="1"/>
    <col min="11" max="11" width="8.85546875" customWidth="1"/>
    <col min="12" max="12" width="6.140625" hidden="1" customWidth="1"/>
    <col min="13" max="13" width="13.140625" bestFit="1" customWidth="1"/>
  </cols>
  <sheetData>
    <row r="2" spans="1:1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>
      <c r="A4" s="27" t="s">
        <v>24</v>
      </c>
      <c r="B4" s="28"/>
      <c r="C4" s="28"/>
      <c r="D4" s="28"/>
      <c r="E4" s="28"/>
      <c r="F4" s="28"/>
      <c r="G4" s="28"/>
      <c r="H4" s="28"/>
      <c r="I4" s="29"/>
      <c r="J4" s="29"/>
      <c r="K4" s="30"/>
      <c r="L4" s="30"/>
      <c r="M4" s="30"/>
    </row>
    <row r="5" spans="1:14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4" ht="48.75" customHeight="1">
      <c r="A6" s="23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4">
      <c r="A7" s="33" t="s">
        <v>3</v>
      </c>
      <c r="B7" s="34" t="s">
        <v>4</v>
      </c>
      <c r="C7" s="33" t="s">
        <v>5</v>
      </c>
      <c r="D7" s="33" t="s">
        <v>6</v>
      </c>
      <c r="E7" s="48" t="s">
        <v>7</v>
      </c>
      <c r="F7" s="33" t="s">
        <v>8</v>
      </c>
      <c r="G7" s="33"/>
      <c r="H7" s="33"/>
      <c r="I7" s="33" t="s">
        <v>9</v>
      </c>
      <c r="J7" s="34" t="s">
        <v>10</v>
      </c>
      <c r="K7" s="33" t="s">
        <v>11</v>
      </c>
      <c r="L7" s="33" t="s">
        <v>12</v>
      </c>
      <c r="M7" s="37" t="s">
        <v>13</v>
      </c>
    </row>
    <row r="8" spans="1:14">
      <c r="A8" s="33"/>
      <c r="B8" s="46"/>
      <c r="C8" s="33"/>
      <c r="D8" s="33"/>
      <c r="E8" s="48"/>
      <c r="F8" s="40" t="s">
        <v>14</v>
      </c>
      <c r="G8" s="41"/>
      <c r="H8" s="41"/>
      <c r="I8" s="33"/>
      <c r="J8" s="35"/>
      <c r="K8" s="33"/>
      <c r="L8" s="33"/>
      <c r="M8" s="38"/>
    </row>
    <row r="9" spans="1:14">
      <c r="A9" s="33"/>
      <c r="B9" s="46"/>
      <c r="C9" s="33"/>
      <c r="D9" s="33"/>
      <c r="E9" s="48"/>
      <c r="F9" s="42"/>
      <c r="G9" s="43"/>
      <c r="H9" s="43"/>
      <c r="I9" s="33"/>
      <c r="J9" s="35"/>
      <c r="K9" s="33"/>
      <c r="L9" s="33"/>
      <c r="M9" s="38"/>
    </row>
    <row r="10" spans="1:14">
      <c r="A10" s="33"/>
      <c r="B10" s="47"/>
      <c r="C10" s="33"/>
      <c r="D10" s="33"/>
      <c r="E10" s="48"/>
      <c r="F10" s="44"/>
      <c r="G10" s="45"/>
      <c r="H10" s="45"/>
      <c r="I10" s="33"/>
      <c r="J10" s="36"/>
      <c r="K10" s="33"/>
      <c r="L10" s="33"/>
      <c r="M10" s="39"/>
    </row>
    <row r="11" spans="1:14" ht="45">
      <c r="A11" s="55">
        <v>1</v>
      </c>
      <c r="B11" s="60" t="s">
        <v>15</v>
      </c>
      <c r="C11" s="55" t="s">
        <v>25</v>
      </c>
      <c r="D11" s="55" t="s">
        <v>26</v>
      </c>
      <c r="E11" s="55">
        <v>1</v>
      </c>
      <c r="F11" s="19" t="s">
        <v>27</v>
      </c>
      <c r="G11" s="19" t="s">
        <v>28</v>
      </c>
      <c r="H11" s="19" t="s">
        <v>29</v>
      </c>
      <c r="I11" s="49">
        <f>ROUND((F12+G12+H12)/3,2)</f>
        <v>56062.7</v>
      </c>
      <c r="J11" s="49">
        <f>ROUND(STDEV(F12:H12),2)</f>
        <v>4109.1499999999996</v>
      </c>
      <c r="K11" s="58">
        <f>ROUND(STDEV(F12,G12,H12)/I11*100,2)</f>
        <v>7.33</v>
      </c>
      <c r="L11" s="59">
        <f>I11</f>
        <v>56062.7</v>
      </c>
      <c r="M11" s="49">
        <f>E11*I11</f>
        <v>56062.7</v>
      </c>
    </row>
    <row r="12" spans="1:14" ht="37.5" customHeight="1">
      <c r="A12" s="56"/>
      <c r="B12" s="61"/>
      <c r="C12" s="56"/>
      <c r="D12" s="56"/>
      <c r="E12" s="56"/>
      <c r="F12" s="1">
        <v>55790</v>
      </c>
      <c r="G12" s="1">
        <v>52096.69</v>
      </c>
      <c r="H12" s="1">
        <v>60301.4</v>
      </c>
      <c r="I12" s="50"/>
      <c r="J12" s="50"/>
      <c r="K12" s="58"/>
      <c r="L12" s="39"/>
      <c r="M12" s="50"/>
    </row>
    <row r="13" spans="1:14">
      <c r="A13" s="51" t="s">
        <v>16</v>
      </c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4"/>
      <c r="M13" s="2">
        <f>M11</f>
        <v>56062.7</v>
      </c>
    </row>
    <row r="14" spans="1:14">
      <c r="A14" s="4" t="s">
        <v>18</v>
      </c>
      <c r="B14" s="5"/>
      <c r="C14" s="3"/>
      <c r="D14" s="3"/>
      <c r="E14" s="3"/>
      <c r="F14" s="3"/>
      <c r="G14" s="3"/>
      <c r="H14" s="3"/>
      <c r="I14" s="3"/>
      <c r="J14" s="3"/>
      <c r="K14" s="3"/>
      <c r="L14" s="3"/>
      <c r="M14" s="6">
        <f>M13</f>
        <v>56062.7</v>
      </c>
    </row>
    <row r="15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>
      <c r="A16" s="7"/>
      <c r="B16" s="9" t="s">
        <v>19</v>
      </c>
      <c r="C16" s="10"/>
      <c r="D16" s="10"/>
      <c r="E16" s="10"/>
      <c r="F16" s="10"/>
      <c r="G16" s="10"/>
      <c r="H16" s="10"/>
      <c r="I16" s="10"/>
      <c r="J16" s="10"/>
      <c r="K16" s="10"/>
      <c r="L16" s="7"/>
      <c r="M16" s="7"/>
      <c r="N16" s="8"/>
    </row>
    <row r="17" spans="1:14">
      <c r="A17" s="11"/>
      <c r="B17" s="9" t="s">
        <v>20</v>
      </c>
      <c r="C17" s="9"/>
      <c r="D17" s="9"/>
      <c r="E17" s="9"/>
      <c r="F17" s="10"/>
      <c r="G17" s="10"/>
      <c r="H17" s="22"/>
      <c r="I17" s="22"/>
      <c r="J17" s="9"/>
      <c r="K17" s="9" t="s">
        <v>21</v>
      </c>
      <c r="M17" s="10"/>
      <c r="N17" s="8"/>
    </row>
    <row r="18" spans="1:14">
      <c r="A18" s="11"/>
      <c r="B18" s="9"/>
      <c r="C18" s="9"/>
      <c r="D18" s="9"/>
      <c r="E18" s="9"/>
      <c r="F18" s="10"/>
      <c r="G18" s="10"/>
      <c r="H18" s="10"/>
      <c r="I18" s="10"/>
      <c r="J18" s="9"/>
      <c r="K18" s="10"/>
      <c r="L18" s="9"/>
      <c r="M18" s="10"/>
      <c r="N18" s="8"/>
    </row>
    <row r="19" spans="1:14">
      <c r="A19" s="11"/>
      <c r="B19" s="57" t="s">
        <v>22</v>
      </c>
      <c r="C19" s="57"/>
      <c r="D19" s="57"/>
      <c r="E19" s="9"/>
      <c r="F19" s="10"/>
      <c r="G19" s="10"/>
      <c r="H19" s="10"/>
      <c r="I19" s="10"/>
      <c r="J19" s="9"/>
      <c r="K19" s="10"/>
      <c r="L19" s="9"/>
      <c r="M19" s="10"/>
      <c r="N19" s="8"/>
    </row>
    <row r="20" spans="1:14">
      <c r="A20" s="11"/>
      <c r="B20" s="20" t="s">
        <v>30</v>
      </c>
      <c r="C20" s="9"/>
      <c r="D20" s="9"/>
      <c r="E20" s="9"/>
      <c r="F20" s="10"/>
      <c r="G20" s="10"/>
      <c r="H20" s="10"/>
      <c r="I20" s="10"/>
      <c r="J20" s="9"/>
      <c r="K20" s="9"/>
      <c r="M20" s="9"/>
      <c r="N20" s="8"/>
    </row>
    <row r="21" spans="1:14">
      <c r="A21" s="7"/>
      <c r="B21" s="7" t="s">
        <v>31</v>
      </c>
      <c r="C21" s="7"/>
      <c r="D21" s="7"/>
      <c r="E21" s="7"/>
      <c r="F21" s="7"/>
      <c r="G21" s="7"/>
      <c r="H21" s="21"/>
      <c r="I21" s="21"/>
      <c r="J21" s="7"/>
      <c r="K21" s="7" t="s">
        <v>32</v>
      </c>
      <c r="L21" s="7"/>
      <c r="M21" s="7"/>
      <c r="N21" s="8"/>
    </row>
    <row r="22" spans="1:14">
      <c r="A22" s="3"/>
      <c r="B22" s="12"/>
      <c r="C22" s="13"/>
      <c r="D22" s="14"/>
      <c r="E22" s="14"/>
      <c r="F22" s="14"/>
      <c r="G22" s="14"/>
      <c r="H22" s="14"/>
      <c r="I22" s="14"/>
      <c r="J22" s="14" t="s">
        <v>33</v>
      </c>
      <c r="K22" s="14"/>
      <c r="L22" s="14"/>
      <c r="M22" s="14"/>
      <c r="N22" s="14"/>
    </row>
    <row r="23" spans="1:14" ht="14.2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M23" s="15"/>
      <c r="N23" s="16"/>
    </row>
    <row r="24" spans="1:14" ht="80.25" customHeight="1">
      <c r="A24" s="32" t="s">
        <v>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7" spans="1:14" ht="75.75" customHeight="1"/>
  </sheetData>
  <mergeCells count="31">
    <mergeCell ref="B19:D19"/>
    <mergeCell ref="I11:I12"/>
    <mergeCell ref="J11:J12"/>
    <mergeCell ref="K11:K12"/>
    <mergeCell ref="L11:L12"/>
    <mergeCell ref="B11:B12"/>
    <mergeCell ref="C11:C12"/>
    <mergeCell ref="D11:D12"/>
    <mergeCell ref="E11:E12"/>
    <mergeCell ref="A24:M24"/>
    <mergeCell ref="I7:I10"/>
    <mergeCell ref="J7:J10"/>
    <mergeCell ref="K7:K10"/>
    <mergeCell ref="L7:L10"/>
    <mergeCell ref="M7:M10"/>
    <mergeCell ref="F8:H10"/>
    <mergeCell ref="A7:A10"/>
    <mergeCell ref="B7:B10"/>
    <mergeCell ref="C7:C10"/>
    <mergeCell ref="D7:D10"/>
    <mergeCell ref="E7:E10"/>
    <mergeCell ref="F7:H7"/>
    <mergeCell ref="M11:M12"/>
    <mergeCell ref="A13:L13"/>
    <mergeCell ref="A11:A12"/>
    <mergeCell ref="A6:M6"/>
    <mergeCell ref="A2:M2"/>
    <mergeCell ref="A3:M3"/>
    <mergeCell ref="A4:H4"/>
    <mergeCell ref="I4:M4"/>
    <mergeCell ref="A5:M5"/>
  </mergeCells>
  <conditionalFormatting sqref="K11">
    <cfRule type="cellIs" dxfId="0" priority="4" stopIfTrue="1" operator="greaterThan">
      <formula>30</formula>
    </cfRule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2026-06-23T11:24:37Z</dcterms:modified>
</cp:coreProperties>
</file>