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ADD4B587-A4DD-48D7-A6D6-C1A0E16F922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6" r:id="rId1"/>
  </sheets>
  <definedNames>
    <definedName name="_xlnm.Print_Area" localSheetId="0">Лист1!$A$1:$P$13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K10" i="6"/>
  <c r="L10" i="6"/>
  <c r="O10" i="6"/>
  <c r="P10" i="6" s="1"/>
  <c r="J11" i="6"/>
  <c r="K11" i="6"/>
  <c r="L11" i="6"/>
  <c r="O11" i="6"/>
  <c r="P11" i="6" s="1"/>
  <c r="O9" i="6" l="1"/>
  <c r="P9" i="6" s="1"/>
  <c r="P12" i="6" s="1"/>
  <c r="L9" i="6"/>
  <c r="K9" i="6"/>
  <c r="J9" i="6"/>
</calcChain>
</file>

<file path=xl/sharedStrings.xml><?xml version="1.0" encoding="utf-8"?>
<sst xmlns="http://schemas.openxmlformats.org/spreadsheetml/2006/main" count="33" uniqueCount="31">
  <si>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</si>
  <si>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</si>
  <si>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</si>
  <si>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</si>
  <si>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</si>
  <si>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</si>
  <si>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</si>
  <si>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</si>
  <si>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Значение цены указаное в источнике</t>
  </si>
  <si>
    <t>№ ПП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</si>
  <si>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</si>
  <si>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</si>
  <si>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</si>
  <si>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ОКПД2/КТРУ</t>
  </si>
  <si>
    <t>шт</t>
  </si>
  <si>
    <t xml:space="preserve">Информация об установлении приоритета товарам российского происхождения
</t>
  </si>
  <si>
    <t>приемущество</t>
  </si>
  <si>
    <t>ограничение</t>
  </si>
  <si>
    <t>Грунтовка VERNOV ВД-АК 0111армир.бет.-конт., 14кг</t>
  </si>
  <si>
    <t>Ценовое предложение Поставщика № 1 счет  №М002591 от 14.05.2026</t>
  </si>
  <si>
    <t>Ценовое предложение Поставщика №2  счет  № 2608 от 14.05.2026</t>
  </si>
  <si>
    <t>Ценовое предложение Поставщика №2  счет  № 2609 от 14.05.2026</t>
  </si>
  <si>
    <t>20.30.11.130</t>
  </si>
  <si>
    <t>НМЦК</t>
  </si>
  <si>
    <t>Наименьшее значение цены контракта</t>
  </si>
  <si>
    <t>Поставка строительных смесей для текущего ремонта объектов ФГБОУ ВО "ПГТУ"</t>
  </si>
  <si>
    <t>запрет</t>
  </si>
  <si>
    <t>Цемент МАГМА М-500, 50 кг.</t>
  </si>
  <si>
    <t>Смесь универсальная VERIX М-150, 25 кг</t>
  </si>
  <si>
    <t>23.51.12.110</t>
  </si>
  <si>
    <t>23.64.10.110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</si>
</sst>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&quot;р.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1" applyNumberFormat="1" applyFont="1" applyAlignment="1">
      <alignment wrapText="1"/>
    </xf>
    <xf numFmtId="0" fontId="6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Fill="1"/>
    <xf numFmtId="4" fontId="12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16" fillId="0" borderId="10" xfId="0" applyNumberFormat="1" applyFont="1" applyFill="1" applyBorder="1" applyAlignment="1">
      <alignment horizontal="center" vertical="center"/>
    </xf>
    <xf numFmtId="0" fontId="14" fillId="0" borderId="0" xfId="0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view="pageBreakPreview" zoomScale="130" zoomScaleNormal="100" zoomScaleSheetLayoutView="130" workbookViewId="0">
      <selection activeCell="C11" sqref="C11"/>
    </sheetView>
  </sheetViews>
  <sheetFormatPr defaultRowHeight="15" x14ac:dyDescent="0.25"/>
  <cols>
    <col min="1" max="1" width="4.140625" style="36" customWidth="1"/>
    <col min="2" max="2" width="25" style="36" customWidth="1"/>
    <col min="3" max="3" width="13.140625" style="36" customWidth="1"/>
    <col min="4" max="4" width="11.7109375" style="36" customWidth="1"/>
    <col min="5" max="5" width="13.28515625" style="36" customWidth="1"/>
    <col min="6" max="6" width="13.140625" style="36" customWidth="1"/>
    <col min="7" max="7" width="12.85546875" style="36" customWidth="1"/>
    <col min="8" max="8" width="2.7109375" style="36" customWidth="1"/>
    <col min="9" max="9" width="2.85546875" style="36" customWidth="1"/>
    <col min="10" max="10" width="8" style="36" customWidth="1"/>
    <col min="11" max="11" width="9.7109375" style="36" customWidth="1"/>
    <col min="12" max="12" width="9.140625" style="36"/>
    <col min="13" max="13" width="8.140625" style="36" customWidth="1"/>
    <col min="14" max="14" width="9.140625" style="36"/>
    <col min="15" max="15" width="10.42578125" style="36" customWidth="1"/>
    <col min="16" max="16" width="13" style="36" customWidth="1"/>
    <col min="17" max="17" width="4.140625" style="36" customWidth="1"/>
    <col min="18" max="18" width="5.7109375" style="36" customWidth="1"/>
    <col min="19" max="16384" width="9.140625" style="36"/>
  </cols>
  <sheetData>
    <row r="1" spans="1:16" ht="16.5" customHeight="1" x14ac:dyDescent="0.25">
      <c r="A1" s="1"/>
      <c r="B1" s="50" t="s">
        <v>11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2"/>
    </row>
    <row r="2" spans="1:16" s="37" customFormat="1" ht="16.5" customHeight="1" x14ac:dyDescent="0.25">
      <c r="A2" s="22"/>
      <c r="B2" s="51" t="s">
        <v>25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5" customHeight="1" x14ac:dyDescent="0.25">
      <c r="B3" s="52" t="s">
        <v>10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ht="10.5" customHeight="1" x14ac:dyDescent="0.25">
      <c r="A4" s="1"/>
      <c r="B4" s="1"/>
      <c r="C4" s="1"/>
      <c r="E4" s="1"/>
      <c r="F4" s="2"/>
      <c r="G4" s="2"/>
      <c r="H4" s="2"/>
      <c r="I4" s="2"/>
      <c r="J4" s="2"/>
      <c r="K4" s="4"/>
      <c r="L4" s="5"/>
      <c r="M4" s="4"/>
      <c r="N4" s="2"/>
      <c r="O4" s="3"/>
      <c r="P4" s="2"/>
    </row>
    <row r="5" spans="1:16" ht="12.75" customHeight="1" x14ac:dyDescent="0.25">
      <c r="A5" s="44" t="s">
        <v>9</v>
      </c>
      <c r="B5" s="44" t="s">
        <v>0</v>
      </c>
      <c r="C5" s="45" t="s">
        <v>13</v>
      </c>
      <c r="D5" s="56" t="s">
        <v>15</v>
      </c>
      <c r="E5" s="44" t="s">
        <v>1</v>
      </c>
      <c r="F5" s="44"/>
      <c r="G5" s="44"/>
      <c r="H5" s="44"/>
      <c r="I5" s="44"/>
      <c r="J5" s="44" t="s">
        <v>2</v>
      </c>
      <c r="K5" s="53" t="s">
        <v>3</v>
      </c>
      <c r="L5" s="53" t="s">
        <v>4</v>
      </c>
      <c r="M5" s="44" t="s">
        <v>5</v>
      </c>
      <c r="N5" s="44" t="s">
        <v>6</v>
      </c>
      <c r="O5" s="44" t="s">
        <v>12</v>
      </c>
      <c r="P5" s="54" t="s">
        <v>7</v>
      </c>
    </row>
    <row r="6" spans="1:16" ht="75.75" customHeight="1" x14ac:dyDescent="0.25">
      <c r="A6" s="44"/>
      <c r="B6" s="44"/>
      <c r="C6" s="46"/>
      <c r="D6" s="56"/>
      <c r="E6" s="33" t="s">
        <v>19</v>
      </c>
      <c r="F6" s="33" t="s">
        <v>20</v>
      </c>
      <c r="G6" s="33" t="s">
        <v>21</v>
      </c>
      <c r="H6" s="16">
        <v>4</v>
      </c>
      <c r="I6" s="16">
        <v>5</v>
      </c>
      <c r="J6" s="44"/>
      <c r="K6" s="53"/>
      <c r="L6" s="53"/>
      <c r="M6" s="44"/>
      <c r="N6" s="44"/>
      <c r="O6" s="44"/>
      <c r="P6" s="54"/>
    </row>
    <row r="7" spans="1:16" ht="16.5" customHeight="1" x14ac:dyDescent="0.25">
      <c r="A7" s="44"/>
      <c r="B7" s="44"/>
      <c r="C7" s="47"/>
      <c r="D7" s="56"/>
      <c r="E7" s="44" t="s">
        <v>8</v>
      </c>
      <c r="F7" s="44"/>
      <c r="G7" s="44"/>
      <c r="H7" s="44"/>
      <c r="I7" s="44"/>
      <c r="J7" s="44"/>
      <c r="K7" s="53"/>
      <c r="L7" s="53"/>
      <c r="M7" s="44"/>
      <c r="N7" s="44"/>
      <c r="O7" s="44"/>
      <c r="P7" s="54"/>
    </row>
    <row r="8" spans="1:16" ht="12.75" customHeight="1" x14ac:dyDescent="0.25">
      <c r="A8" s="18">
        <v>1</v>
      </c>
      <c r="B8" s="16">
        <v>2</v>
      </c>
      <c r="C8" s="19">
        <v>3</v>
      </c>
      <c r="D8" s="16">
        <v>2</v>
      </c>
      <c r="E8" s="35">
        <v>4</v>
      </c>
      <c r="F8" s="35">
        <v>5</v>
      </c>
      <c r="G8" s="35">
        <v>6</v>
      </c>
      <c r="H8" s="35"/>
      <c r="I8" s="35"/>
      <c r="J8" s="35">
        <v>7</v>
      </c>
      <c r="K8" s="6">
        <v>8</v>
      </c>
      <c r="L8" s="6">
        <v>9</v>
      </c>
      <c r="M8" s="35">
        <v>10</v>
      </c>
      <c r="N8" s="35">
        <v>11</v>
      </c>
      <c r="O8" s="35">
        <v>12</v>
      </c>
      <c r="P8" s="7">
        <v>13</v>
      </c>
    </row>
    <row r="9" spans="1:16" s="40" customFormat="1" ht="31.5" customHeight="1" x14ac:dyDescent="0.2">
      <c r="A9" s="25">
        <v>1</v>
      </c>
      <c r="B9" s="30" t="s">
        <v>18</v>
      </c>
      <c r="C9" s="29" t="s">
        <v>22</v>
      </c>
      <c r="D9" s="43" t="s">
        <v>26</v>
      </c>
      <c r="E9" s="38">
        <v>2250</v>
      </c>
      <c r="F9" s="27">
        <v>2300</v>
      </c>
      <c r="G9" s="26">
        <v>2350</v>
      </c>
      <c r="H9" s="24"/>
      <c r="I9" s="17"/>
      <c r="J9" s="21">
        <f t="shared" ref="J9" si="0">IF(ISERROR(AVERAGE(E9:I9)),0,AVERAGE(E9:I9))</f>
        <v>2300</v>
      </c>
      <c r="K9" s="21">
        <f t="shared" ref="K9" si="1">IF(ISERROR(STDEVA(E9:I9)),0,STDEVA(E9:I9))</f>
        <v>50</v>
      </c>
      <c r="L9" s="31">
        <f t="shared" ref="L9" si="2">IF(ISERROR(STDEVA(E9:I9)/(SUM(E9:I9)/COUNTIF(E9:I9,"&gt;0"))),0,STDEVA(E9:I9)/(SUM(E9:I9)/COUNTIF(E9:I9,"&gt;0")))</f>
        <v>2.1739130434782608E-2</v>
      </c>
      <c r="M9" s="32" t="s">
        <v>14</v>
      </c>
      <c r="N9" s="32">
        <v>5</v>
      </c>
      <c r="O9" s="28">
        <f t="shared" ref="O9" si="3">IF(ISERROR(ROUND(AVERAGE(E9:I9),2)),0,ROUND(AVERAGE(E9:I9),2))</f>
        <v>2300</v>
      </c>
      <c r="P9" s="39">
        <f t="shared" ref="P9" si="4">N9*O9</f>
        <v>11500</v>
      </c>
    </row>
    <row r="10" spans="1:16" s="40" customFormat="1" ht="31.5" customHeight="1" x14ac:dyDescent="0.2">
      <c r="A10" s="25">
        <v>2</v>
      </c>
      <c r="B10" s="30" t="s">
        <v>27</v>
      </c>
      <c r="C10" s="29" t="s">
        <v>29</v>
      </c>
      <c r="D10" s="43" t="s">
        <v>17</v>
      </c>
      <c r="E10" s="38">
        <v>675</v>
      </c>
      <c r="F10" s="27">
        <v>708.75</v>
      </c>
      <c r="G10" s="26">
        <v>742.5</v>
      </c>
      <c r="H10" s="24"/>
      <c r="I10" s="17"/>
      <c r="J10" s="21">
        <f t="shared" ref="J10:J11" si="5">IF(ISERROR(AVERAGE(E10:I10)),0,AVERAGE(E10:I10))</f>
        <v>708.75</v>
      </c>
      <c r="K10" s="21">
        <f t="shared" ref="K10:K11" si="6">IF(ISERROR(STDEVA(E10:I10)),0,STDEVA(E10:I10))</f>
        <v>33.75</v>
      </c>
      <c r="L10" s="31">
        <f t="shared" ref="L10:L11" si="7">IF(ISERROR(STDEVA(E10:I10)/(SUM(E10:I10)/COUNTIF(E10:I10,"&gt;0"))),0,STDEVA(E10:I10)/(SUM(E10:I10)/COUNTIF(E10:I10,"&gt;0")))</f>
        <v>4.7619047619047616E-2</v>
      </c>
      <c r="M10" s="32" t="s">
        <v>14</v>
      </c>
      <c r="N10" s="32">
        <v>3</v>
      </c>
      <c r="O10" s="28">
        <f t="shared" ref="O10:O11" si="8">IF(ISERROR(ROUND(AVERAGE(E10:I10),2)),0,ROUND(AVERAGE(E10:I10),2))</f>
        <v>708.75</v>
      </c>
      <c r="P10" s="39">
        <f t="shared" ref="P10:P11" si="9">N10*O10</f>
        <v>2126.25</v>
      </c>
    </row>
    <row r="11" spans="1:16" s="40" customFormat="1" ht="31.5" customHeight="1" x14ac:dyDescent="0.2">
      <c r="A11" s="25">
        <v>3</v>
      </c>
      <c r="B11" s="30" t="s">
        <v>28</v>
      </c>
      <c r="C11" s="29" t="s">
        <v>30</v>
      </c>
      <c r="D11" s="43" t="s">
        <v>16</v>
      </c>
      <c r="E11" s="38">
        <v>215</v>
      </c>
      <c r="F11" s="27">
        <v>225.75</v>
      </c>
      <c r="G11" s="26">
        <v>236.5</v>
      </c>
      <c r="H11" s="24"/>
      <c r="I11" s="17"/>
      <c r="J11" s="21">
        <f t="shared" si="5"/>
        <v>225.75</v>
      </c>
      <c r="K11" s="21">
        <f t="shared" si="6"/>
        <v>10.75</v>
      </c>
      <c r="L11" s="31">
        <f t="shared" si="7"/>
        <v>4.7619047619047616E-2</v>
      </c>
      <c r="M11" s="32" t="s">
        <v>14</v>
      </c>
      <c r="N11" s="32">
        <v>1</v>
      </c>
      <c r="O11" s="28">
        <f t="shared" si="8"/>
        <v>225.75</v>
      </c>
      <c r="P11" s="39">
        <f t="shared" si="9"/>
        <v>225.75</v>
      </c>
    </row>
    <row r="12" spans="1:16" x14ac:dyDescent="0.25">
      <c r="A12" s="8"/>
      <c r="B12" s="55" t="s">
        <v>24</v>
      </c>
      <c r="C12" s="55"/>
      <c r="E12" s="38">
        <v>13490</v>
      </c>
      <c r="F12" s="8"/>
      <c r="G12" s="8"/>
      <c r="H12" s="8"/>
      <c r="I12" s="8"/>
      <c r="J12" s="9"/>
      <c r="K12" s="8"/>
      <c r="L12" s="10"/>
      <c r="M12" s="8"/>
      <c r="N12" s="11"/>
      <c r="O12" s="12" t="s">
        <v>23</v>
      </c>
      <c r="P12" s="41">
        <f>SUM(P9:P11)</f>
        <v>13852</v>
      </c>
    </row>
    <row r="13" spans="1:16" x14ac:dyDescent="0.25">
      <c r="A13" s="8"/>
      <c r="B13" s="13"/>
      <c r="C13" s="13"/>
      <c r="E13" s="48"/>
      <c r="F13" s="48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" ht="11.25" customHeight="1" x14ac:dyDescent="0.25">
      <c r="A14" s="8"/>
      <c r="B14" s="34"/>
      <c r="C14" s="34"/>
      <c r="E14" s="8"/>
      <c r="F14" s="8"/>
      <c r="G14" s="57"/>
      <c r="H14" s="57"/>
      <c r="I14" s="57"/>
      <c r="J14" s="57"/>
      <c r="K14" s="57"/>
      <c r="L14" s="57"/>
      <c r="M14" s="57"/>
      <c r="N14" s="57"/>
      <c r="O14" s="57"/>
      <c r="P14" s="14"/>
    </row>
    <row r="15" spans="1:16" ht="11.25" customHeight="1" x14ac:dyDescent="0.25">
      <c r="A15" s="8"/>
      <c r="B15" s="34"/>
      <c r="C15" s="34"/>
      <c r="E15" s="8"/>
      <c r="F15" s="8"/>
      <c r="G15" s="23"/>
      <c r="H15" s="23"/>
      <c r="I15" s="23"/>
      <c r="J15" s="23"/>
      <c r="K15" s="23"/>
      <c r="L15" s="23"/>
      <c r="M15" s="23"/>
      <c r="N15" s="23"/>
      <c r="O15" s="23"/>
      <c r="P15" s="14"/>
    </row>
    <row r="16" spans="1:16" ht="12.75" customHeight="1" x14ac:dyDescent="0.25">
      <c r="A16" s="8"/>
      <c r="B16" s="58"/>
      <c r="C16" s="58"/>
      <c r="D16" s="58"/>
      <c r="E16" s="58"/>
      <c r="F16" s="58"/>
      <c r="G16" s="59"/>
      <c r="H16" s="59"/>
      <c r="I16" s="59"/>
      <c r="J16" s="9"/>
      <c r="K16" s="60"/>
      <c r="L16" s="60"/>
      <c r="M16" s="60"/>
      <c r="N16" s="11"/>
      <c r="O16" s="8"/>
      <c r="P16" s="14"/>
    </row>
    <row r="17" spans="1:16" ht="12" customHeight="1" x14ac:dyDescent="0.25">
      <c r="A17" s="15"/>
      <c r="B17" s="34"/>
      <c r="C17" s="34"/>
      <c r="E17" s="8"/>
      <c r="F17" s="8"/>
      <c r="G17" s="61"/>
      <c r="H17" s="61"/>
      <c r="I17" s="61"/>
      <c r="J17" s="9"/>
      <c r="K17" s="8"/>
      <c r="L17" s="10"/>
      <c r="M17" s="8"/>
      <c r="N17" s="11"/>
      <c r="O17" s="8"/>
      <c r="P17" s="14"/>
    </row>
    <row r="21" spans="1:16" x14ac:dyDescent="0.25">
      <c r="B21" s="42"/>
      <c r="C21" s="42"/>
    </row>
    <row r="22" spans="1:16" x14ac:dyDescent="0.25">
      <c r="B22" s="20"/>
      <c r="C22" s="20"/>
    </row>
    <row r="23" spans="1:16" x14ac:dyDescent="0.25">
      <c r="B23" s="42"/>
      <c r="C23" s="42"/>
    </row>
    <row r="24" spans="1:16" x14ac:dyDescent="0.25">
      <c r="B24" s="42"/>
      <c r="C24" s="42"/>
    </row>
    <row r="25" spans="1:16" x14ac:dyDescent="0.25">
      <c r="B25" s="20"/>
      <c r="C25" s="20"/>
    </row>
  </sheetData>
  <mergeCells count="24">
    <mergeCell ref="G14:O14"/>
    <mergeCell ref="B16:F16"/>
    <mergeCell ref="G16:I16"/>
    <mergeCell ref="K16:M16"/>
    <mergeCell ref="G17:I17"/>
    <mergeCell ref="E13:F13"/>
    <mergeCell ref="G13:P13"/>
    <mergeCell ref="B1:O1"/>
    <mergeCell ref="B2:P2"/>
    <mergeCell ref="B3:P3"/>
    <mergeCell ref="K5:K7"/>
    <mergeCell ref="L5:L7"/>
    <mergeCell ref="M5:M7"/>
    <mergeCell ref="N5:N7"/>
    <mergeCell ref="O5:O7"/>
    <mergeCell ref="P5:P7"/>
    <mergeCell ref="E7:I7"/>
    <mergeCell ref="B12:C12"/>
    <mergeCell ref="D5:D7"/>
    <mergeCell ref="A5:A7"/>
    <mergeCell ref="B5:B7"/>
    <mergeCell ref="C5:C7"/>
    <mergeCell ref="E5:I5"/>
    <mergeCell ref="J5:J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2026-06-26T08:42:15Z</dcterms:modified>
</cp:coreProperties>
</file>