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Поставка моторных масел и технических жидкостей (Плес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O9" i="3" l="1"/>
  <c r="M9" i="3"/>
  <c r="K9" i="3"/>
  <c r="J9" i="3"/>
  <c r="I9" i="3"/>
  <c r="L9" i="3" l="1"/>
  <c r="O10" i="3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<sst xmlns="http://schemas.openxmlformats.org/spreadsheetml/2006/main" count="31" uniqueCount="31">
  <si>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</si>
  <si>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</si>
  <si>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</si>
  <si>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</si>
  <si>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</si>
  <si>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</si>
  <si>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</si>
  <si>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</si>
  <si>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</si>
  <si>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</si>
  <si>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</si>
  <si>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</si>
  <si>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</si>
  <si>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</si>
  <si>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</si>
  <si>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</si>
  <si>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</si>
  <si>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</si>
  <si>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</si>
  <si>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</si>
  <si>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</si>
  <si>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</si>
  <si>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</si>
  <si>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</si>
  <si>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</si>
  <si>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</si>
  <si>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</si>
  <si>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>Обоснование начальной (максимальной) цены контракта, 
начальной цены единицы товара (НЦЕ) на поставку стеклоочиститель, антиобледенитель и антизапотеватель для транспортных средств и мотоциклов для нужд ФГБУ «СПб НИИФ» Минздрава России в 2026 году (Санаторий Плес)</t>
  </si>
  <si>
    <t>Стеклоочиститель, антиобледенитель и антизапотеватель для транспортных средств и мотоциклов</t>
  </si>
  <si>
    <t>Код по КТРУ</t>
  </si>
  <si>
    <t>29.31.23.120-00000001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</si>
</sst>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7" zoomScaleNormal="100" workbookViewId="0">
      <selection activeCell="A10" sqref="A10:N10"/>
    </sheetView>
  </sheetViews>
  <sheetFormatPr defaultRowHeight="15" x14ac:dyDescent="0.25"/>
  <cols>
    <col min="2" max="2" width="37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x14ac:dyDescent="0.25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6" customHeight="1" x14ac:dyDescent="0.25">
      <c r="A2" s="15" t="s">
        <v>11</v>
      </c>
      <c r="B2" s="15"/>
      <c r="C2" s="16" t="s">
        <v>12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63.75" customHeight="1" x14ac:dyDescent="0.25">
      <c r="A3" s="15" t="s">
        <v>24</v>
      </c>
      <c r="B3" s="15"/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55.5" customHeight="1" x14ac:dyDescent="0.25">
      <c r="A4" s="15" t="s">
        <v>13</v>
      </c>
      <c r="B4" s="15"/>
      <c r="C4" s="17" t="s">
        <v>14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24.5" customHeight="1" x14ac:dyDescent="0.25">
      <c r="A5" s="15" t="s">
        <v>22</v>
      </c>
      <c r="B5" s="15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39.75" customHeight="1" x14ac:dyDescent="0.2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48.75" customHeight="1" x14ac:dyDescent="0.25">
      <c r="A7" s="23" t="s">
        <v>1</v>
      </c>
      <c r="B7" s="24" t="s">
        <v>2</v>
      </c>
      <c r="C7" s="24" t="s">
        <v>29</v>
      </c>
      <c r="D7" s="24" t="s">
        <v>3</v>
      </c>
      <c r="E7" s="24" t="s">
        <v>17</v>
      </c>
      <c r="F7" s="24" t="s">
        <v>10</v>
      </c>
      <c r="G7" s="24"/>
      <c r="H7" s="24"/>
      <c r="I7" s="27" t="s">
        <v>4</v>
      </c>
      <c r="J7" s="20" t="s">
        <v>5</v>
      </c>
      <c r="K7" s="20"/>
      <c r="L7" s="20"/>
      <c r="M7" s="20" t="s">
        <v>16</v>
      </c>
      <c r="N7" s="21" t="s">
        <v>23</v>
      </c>
      <c r="O7" s="22" t="s">
        <v>18</v>
      </c>
    </row>
    <row r="8" spans="1:15" ht="127.5" x14ac:dyDescent="0.25">
      <c r="A8" s="23"/>
      <c r="B8" s="24"/>
      <c r="C8" s="24"/>
      <c r="D8" s="24"/>
      <c r="E8" s="24"/>
      <c r="F8" s="5" t="s">
        <v>6</v>
      </c>
      <c r="G8" s="5" t="s">
        <v>7</v>
      </c>
      <c r="H8" s="5" t="s">
        <v>8</v>
      </c>
      <c r="I8" s="24"/>
      <c r="J8" s="4" t="s">
        <v>15</v>
      </c>
      <c r="K8" s="5" t="s">
        <v>0</v>
      </c>
      <c r="L8" s="1" t="s">
        <v>9</v>
      </c>
      <c r="M8" s="20"/>
      <c r="N8" s="21"/>
      <c r="O8" s="22"/>
    </row>
    <row r="9" spans="1:15" ht="36" x14ac:dyDescent="0.25">
      <c r="A9" s="6">
        <v>1</v>
      </c>
      <c r="B9" s="7" t="s">
        <v>28</v>
      </c>
      <c r="C9" s="7" t="s">
        <v>30</v>
      </c>
      <c r="D9" s="7" t="s">
        <v>26</v>
      </c>
      <c r="E9" s="7">
        <v>20</v>
      </c>
      <c r="F9" s="11">
        <v>457.8</v>
      </c>
      <c r="G9" s="11">
        <v>466.96</v>
      </c>
      <c r="H9" s="11">
        <v>485.83</v>
      </c>
      <c r="I9" s="9">
        <f t="shared" ref="I9" si="0">COUNT(F9:H9)</f>
        <v>3</v>
      </c>
      <c r="J9" s="9">
        <f t="shared" ref="J9" si="1">IF(ISERR(AVERAGE(F9:H9)),"",AVERAGE(F9:H9))</f>
        <v>470.2</v>
      </c>
      <c r="K9" s="9">
        <f t="shared" ref="K9" si="2">IF(ISERR(STDEV(F9:H9)),"",STDEV(F9:H9))</f>
        <v>14.29</v>
      </c>
      <c r="L9" s="10">
        <f t="shared" ref="L9" si="3">IF(ISERR(K9/J9),"",K9/J9)</f>
        <v>0.03</v>
      </c>
      <c r="M9" s="8">
        <f t="shared" ref="M9" si="4">AVERAGE(F9:H9)</f>
        <v>470.2</v>
      </c>
      <c r="N9" s="8">
        <f>F9</f>
        <v>457.8</v>
      </c>
      <c r="O9" s="11">
        <f t="shared" ref="O9" si="5">N9*E9</f>
        <v>9156</v>
      </c>
    </row>
    <row r="10" spans="1:15" x14ac:dyDescent="0.25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2">
        <f>SUM(O9:O9)</f>
        <v>9156</v>
      </c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6.5" customHeight="1" x14ac:dyDescent="0.25"/>
    <row r="14" spans="1:15" ht="16.5" customHeight="1" x14ac:dyDescent="0.25"/>
    <row r="15" spans="1:15" ht="23.25" customHeight="1" x14ac:dyDescent="0.25"/>
  </sheetData>
  <mergeCells count="22">
    <mergeCell ref="A1:O1"/>
    <mergeCell ref="B7:B8"/>
    <mergeCell ref="D7:D8"/>
    <mergeCell ref="E7:E8"/>
    <mergeCell ref="F7:H7"/>
    <mergeCell ref="I7:I8"/>
    <mergeCell ref="A10:N10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9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2026-06-15T05:17:46Z</dcterms:modified>
</cp:coreProperties>
</file>