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 Обоснование" sheetId="6" r:id="rId1"/>
  </sheets>
  <definedNames>
    <definedName name="_xlnm.Print_Area" localSheetId="0">' Обоснование'!$A$1:$K$29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<sst xmlns="http://schemas.openxmlformats.org/spreadsheetml/2006/main" count="26" uniqueCount="25">
  <si>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 xml:space="preserve">Приложение № 1
</t>
  </si>
  <si>
    <t>ОБОСНОВАНИЕ НАЧАЛЬНОЙ (МАКСИМАЛЬНОЙ) ЦЕНЫ КОНТРАКТА</t>
  </si>
  <si>
    <t>Ремонт, ТО</t>
  </si>
  <si>
    <t>Функциональные, технические, качественные, эксплуатационные характеристики товара определены Техническим заданием.</t>
  </si>
  <si>
    <t>Начальная (максимальная) цена контракта определена методом сопоставимых рыночных цен (анализ рынка).</t>
  </si>
  <si>
    <r>
      <rPr>
        <sz val="12"/>
        <rFont val="PT Astra Serif"/>
        <charset val="204"/>
      </rPr>
      <t xml:space="preserve">В целях применения метода сопоставимых рыночных цен (анализа рынка) использовалась общедоступная информация о рыночных ценах товаров в соответствии с ч.18 ст.22 Федерального закона от 05.04.2013г. № 44-ФЗ. 
Коммерческие предложения имеются у заказчика. </t>
    </r>
    <r>
      <rPr>
        <i/>
        <sz val="12"/>
        <rFont val="PT Astra Serif"/>
        <charset val="204"/>
      </rPr>
      <t>(изменить в случае использования иных источников)</t>
    </r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</si>
  <si>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</si>
  <si>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</si>
  <si>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</si>
  <si>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</si>
  <si>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</si>
  <si>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 xml:space="preserve">Наименование товара                                                   </t>
  </si>
  <si>
    <t xml:space="preserve">Кол-во </t>
  </si>
  <si>
    <t>Цена  за единицу измерения (руб.)</t>
  </si>
  <si>
    <t>Среднее арифметическое значение цены, руб.</t>
  </si>
  <si>
    <t>Коэффициент вариации, %</t>
  </si>
  <si>
    <t>Начальная 
(максимальная) 
цена контракта, 
руб.</t>
  </si>
  <si>
    <t>Предложение 1</t>
  </si>
  <si>
    <t>Предложение 2</t>
  </si>
  <si>
    <t>Предложение 3</t>
  </si>
  <si>
    <t>Итого:</t>
  </si>
  <si>
    <t xml:space="preserve">Лицо, ответственное за подготовку обоснования НМЦК: </t>
  </si>
  <si>
    <t>______________________/ Г. В. Петрова /</t>
  </si>
  <si>
    <t>(подпись)</t>
  </si>
  <si>
    <t>Ф.И.О. исполнителя/контактный телефон 8(843) 528-03-42, доб.301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</si>
</sst>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34">
    <font>
      <sz val="10"/>
      <name val="Arial"/>
      <charset val="204"/>
    </font>
    <font>
      <b/>
      <sz val="9"/>
      <name val="Times New Roman"/>
      <charset val="204"/>
    </font>
    <font>
      <b/>
      <sz val="10"/>
      <name val="Times New Roman"/>
      <charset val="204"/>
    </font>
    <font>
      <sz val="9"/>
      <name val="Times New Roman"/>
      <charset val="204"/>
    </font>
    <font>
      <sz val="12"/>
      <name val="PT Astra Serif"/>
      <charset val="204"/>
    </font>
    <font>
      <sz val="9"/>
      <name val="PT Astra Serif"/>
      <charset val="204"/>
    </font>
    <font>
      <b/>
      <sz val="12"/>
      <name val="PT Astra Serif"/>
      <charset val="204"/>
    </font>
    <font>
      <b/>
      <sz val="10"/>
      <name val="PT Astra Serif"/>
      <charset val="204"/>
    </font>
    <font>
      <b/>
      <sz val="9"/>
      <name val="PT Astra Serif"/>
      <charset val="204"/>
    </font>
    <font>
      <sz val="10"/>
      <name val="PT Astra Serif"/>
      <charset val="204"/>
    </font>
    <font>
      <sz val="11"/>
      <name val="PT Astra Serif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04"/>
    </font>
    <font>
      <sz val="10"/>
      <color indexed="8"/>
      <name val="Arial"/>
      <charset val="204"/>
    </font>
    <font>
      <i/>
      <sz val="12"/>
      <name val="PT Astra Serif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/>
    <xf numFmtId="0" fontId="32" fillId="0" borderId="0">
      <alignment horizontal="left" vertical="center"/>
    </xf>
    <xf numFmtId="0" fontId="32" fillId="0" borderId="0">
      <alignment horizontal="center" vertical="center"/>
    </xf>
  </cellStyleXfs>
  <cellXfs count="30">
    <xf numFmtId="0" fontId="0" fillId="0" borderId="0" xfId="0"/>
    <xf numFmtId="0" fontId="1" fillId="0" borderId="0" xfId="49" applyFont="1"/>
    <xf numFmtId="0" fontId="2" fillId="0" borderId="0" xfId="49" applyFont="1"/>
    <xf numFmtId="0" fontId="3" fillId="0" borderId="0" xfId="49" applyFont="1"/>
    <xf numFmtId="0" fontId="4" fillId="0" borderId="0" xfId="49" applyFont="1"/>
    <xf numFmtId="0" fontId="4" fillId="0" borderId="0" xfId="49" applyFont="1" applyAlignment="1">
      <alignment horizontal="center" wrapText="1"/>
    </xf>
    <xf numFmtId="0" fontId="4" fillId="0" borderId="0" xfId="49" applyFont="1" applyAlignment="1">
      <alignment horizontal="center"/>
    </xf>
    <xf numFmtId="0" fontId="5" fillId="0" borderId="0" xfId="49" applyFont="1"/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8" fillId="0" borderId="0" xfId="49" applyFont="1"/>
    <xf numFmtId="0" fontId="9" fillId="0" borderId="2" xfId="49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2" fontId="9" fillId="0" borderId="1" xfId="49" applyNumberFormat="1" applyFont="1" applyBorder="1" applyAlignment="1">
      <alignment horizontal="center" vertical="center"/>
    </xf>
    <xf numFmtId="180" fontId="9" fillId="0" borderId="1" xfId="49" applyNumberFormat="1" applyFont="1" applyBorder="1" applyAlignment="1">
      <alignment horizontal="center" vertical="center"/>
    </xf>
    <xf numFmtId="180" fontId="9" fillId="0" borderId="1" xfId="49" applyNumberFormat="1" applyFont="1" applyBorder="1" applyAlignment="1">
      <alignment horizontal="center" vertical="center" wrapText="1"/>
    </xf>
    <xf numFmtId="0" fontId="7" fillId="0" borderId="0" xfId="49" applyFont="1"/>
    <xf numFmtId="0" fontId="6" fillId="0" borderId="2" xfId="49" applyFont="1" applyBorder="1" applyAlignment="1">
      <alignment horizontal="right"/>
    </xf>
    <xf numFmtId="0" fontId="6" fillId="0" borderId="3" xfId="49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180" fontId="6" fillId="0" borderId="1" xfId="49" applyNumberFormat="1" applyFont="1" applyBorder="1" applyAlignment="1">
      <alignment horizontal="center"/>
    </xf>
    <xf numFmtId="180" fontId="4" fillId="0" borderId="0" xfId="49" applyNumberFormat="1" applyFont="1" applyAlignment="1">
      <alignment horizontal="center"/>
    </xf>
    <xf numFmtId="181" fontId="4" fillId="0" borderId="0" xfId="49" applyNumberFormat="1" applyFont="1"/>
    <xf numFmtId="0" fontId="10" fillId="0" borderId="0" xfId="0" applyFont="1"/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S10" xfId="50"/>
    <cellStyle name="S9" xfId="51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9</xdr:row>
      <xdr:rowOff>28575</xdr:rowOff>
    </xdr:from>
    <xdr:to>
      <xdr:col>3</xdr:col>
      <xdr:colOff>581025</xdr:colOff>
      <xdr:row>9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362450" y="3041015"/>
          <a:ext cx="1228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533400" y="345059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466725" y="438404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view="pageBreakPreview" zoomScaleNormal="100" topLeftCell="A11" workbookViewId="0">
      <selection activeCell="B12" sqref="B12:I12"/>
    </sheetView>
  </sheetViews>
  <sheetFormatPr defaultColWidth="9.28571428571429" defaultRowHeight="12"/>
  <cols>
    <col min="1" max="1" width="6.57142857142857" style="3" customWidth="1"/>
    <col min="2" max="2" width="58.8571428571429" style="3" customWidth="1"/>
    <col min="3" max="3" width="9.71428571428571" style="3" customWidth="1"/>
    <col min="4" max="4" width="18.1428571428571" style="3" customWidth="1"/>
    <col min="5" max="5" width="18" style="3" customWidth="1"/>
    <col min="6" max="6" width="17.8571428571429" style="3" customWidth="1"/>
    <col min="7" max="7" width="24.8571428571429" style="3" customWidth="1"/>
    <col min="8" max="8" width="16.8571428571429" style="3" customWidth="1"/>
    <col min="9" max="9" width="27.2857142857143" style="3" customWidth="1"/>
    <col min="10" max="10" width="9.28571428571429" style="3"/>
    <col min="11" max="11" width="1" style="3" customWidth="1"/>
    <col min="12" max="16384" width="9.28571428571429" style="3"/>
  </cols>
  <sheetData>
    <row r="1" ht="35.45" customHeight="1" spans="1:10">
      <c r="A1" s="4"/>
      <c r="B1" s="4"/>
      <c r="C1" s="4"/>
      <c r="D1" s="4"/>
      <c r="E1" s="4"/>
      <c r="F1" s="4"/>
      <c r="G1" s="5" t="s">
        <v>0</v>
      </c>
      <c r="H1" s="6"/>
      <c r="I1" s="6"/>
      <c r="J1" s="7"/>
    </row>
    <row r="2" ht="18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7"/>
    </row>
    <row r="3" ht="33" customHeight="1" spans="1:10">
      <c r="A3" s="9" t="s">
        <v>2</v>
      </c>
      <c r="B3" s="9"/>
      <c r="C3" s="9"/>
      <c r="D3" s="9"/>
      <c r="E3" s="9"/>
      <c r="F3" s="9"/>
      <c r="G3" s="9"/>
      <c r="H3" s="9"/>
      <c r="I3" s="9"/>
      <c r="J3" s="7"/>
    </row>
    <row r="4" ht="19.5" customHeight="1" spans="1:10">
      <c r="A4" s="10"/>
      <c r="B4" s="10"/>
      <c r="C4" s="10"/>
      <c r="D4" s="10"/>
      <c r="E4" s="10"/>
      <c r="F4" s="10"/>
      <c r="G4" s="10"/>
      <c r="H4" s="10"/>
      <c r="I4" s="10"/>
      <c r="J4" s="7"/>
    </row>
    <row r="5" ht="15.75" spans="1:10">
      <c r="A5" s="4"/>
      <c r="B5" s="4"/>
      <c r="C5" s="4"/>
      <c r="D5" s="4"/>
      <c r="E5" s="4"/>
      <c r="F5" s="4"/>
      <c r="G5" s="4"/>
      <c r="H5" s="4"/>
      <c r="I5" s="4"/>
      <c r="J5" s="7"/>
    </row>
    <row r="6" ht="18" customHeight="1" spans="1:10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7"/>
    </row>
    <row r="7" ht="33" customHeight="1" spans="1:10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7"/>
    </row>
    <row r="8" ht="48.75" customHeight="1" spans="1:10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7"/>
    </row>
    <row r="9" ht="15.75" spans="1:10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7"/>
    </row>
    <row r="10" ht="31.5" customHeight="1" spans="1:10">
      <c r="A10" s="6"/>
      <c r="B10" s="6"/>
      <c r="C10" s="6"/>
      <c r="D10" s="6"/>
      <c r="E10" s="6"/>
      <c r="F10" s="6"/>
      <c r="G10" s="6"/>
      <c r="H10" s="6"/>
      <c r="I10" s="6"/>
      <c r="J10" s="7"/>
    </row>
    <row r="11" ht="26.25" customHeight="1" spans="1:10">
      <c r="A11" s="12" t="s">
        <v>7</v>
      </c>
      <c r="B11" s="13" t="s">
        <v>8</v>
      </c>
      <c r="C11" s="13"/>
      <c r="D11" s="13"/>
      <c r="E11" s="13"/>
      <c r="F11" s="12"/>
      <c r="G11" s="12"/>
      <c r="H11" s="12"/>
      <c r="I11" s="12"/>
      <c r="J11" s="7"/>
    </row>
    <row r="12" ht="87.75" customHeight="1" spans="1:10">
      <c r="A12" s="6"/>
      <c r="B12" s="11" t="s">
        <v>9</v>
      </c>
      <c r="C12" s="11"/>
      <c r="D12" s="11"/>
      <c r="E12" s="11"/>
      <c r="F12" s="11"/>
      <c r="G12" s="11"/>
      <c r="H12" s="11"/>
      <c r="I12" s="11"/>
      <c r="J12" s="7"/>
    </row>
    <row r="13" ht="15.75" spans="1:10">
      <c r="A13" s="6"/>
      <c r="B13" s="6"/>
      <c r="C13" s="6"/>
      <c r="D13" s="6"/>
      <c r="E13" s="6"/>
      <c r="F13" s="6"/>
      <c r="G13" s="6"/>
      <c r="H13" s="6"/>
      <c r="I13" s="6"/>
      <c r="J13" s="7"/>
    </row>
    <row r="14" ht="28.5" customHeight="1" spans="1:10">
      <c r="A14" s="14" t="s">
        <v>10</v>
      </c>
      <c r="B14" s="14" t="s">
        <v>11</v>
      </c>
      <c r="C14" s="14" t="s">
        <v>12</v>
      </c>
      <c r="D14" s="14" t="s">
        <v>13</v>
      </c>
      <c r="E14" s="14"/>
      <c r="F14" s="14"/>
      <c r="G14" s="14" t="s">
        <v>14</v>
      </c>
      <c r="H14" s="14" t="s">
        <v>15</v>
      </c>
      <c r="I14" s="14" t="s">
        <v>16</v>
      </c>
      <c r="J14" s="7"/>
    </row>
    <row r="15" s="1" customFormat="1" ht="50.25" customHeight="1" spans="1:10">
      <c r="A15" s="14"/>
      <c r="B15" s="14"/>
      <c r="C15" s="14"/>
      <c r="D15" s="14" t="s">
        <v>17</v>
      </c>
      <c r="E15" s="14" t="s">
        <v>18</v>
      </c>
      <c r="F15" s="14" t="s">
        <v>19</v>
      </c>
      <c r="G15" s="14"/>
      <c r="H15" s="14"/>
      <c r="I15" s="14"/>
      <c r="J15" s="15"/>
    </row>
    <row r="16" s="2" customFormat="1" ht="60.75" customHeight="1" spans="1:10">
      <c r="A16" s="16">
        <v>1</v>
      </c>
      <c r="B16" s="17" t="s">
        <v>2</v>
      </c>
      <c r="C16" s="18">
        <v>1</v>
      </c>
      <c r="D16" s="19">
        <v>50750</v>
      </c>
      <c r="E16" s="19">
        <v>83055</v>
      </c>
      <c r="F16" s="19">
        <v>84100</v>
      </c>
      <c r="G16" s="20">
        <f>ROUND(SUM(D16,E16,F16)/3,2)</f>
        <v>72635</v>
      </c>
      <c r="H16" s="20">
        <f>SQRT(VARA(D16,E16,F16))/G16*100</f>
        <v>26.1033479696971</v>
      </c>
      <c r="I16" s="21">
        <f>C16*G16</f>
        <v>72635</v>
      </c>
      <c r="J16" s="22"/>
    </row>
    <row r="17" ht="15.75" spans="1:10">
      <c r="A17" s="23" t="s">
        <v>20</v>
      </c>
      <c r="B17" s="24"/>
      <c r="C17" s="24"/>
      <c r="D17" s="24"/>
      <c r="E17" s="24"/>
      <c r="F17" s="24"/>
      <c r="G17" s="24"/>
      <c r="H17" s="25"/>
      <c r="I17" s="26">
        <f>I16</f>
        <v>72635</v>
      </c>
      <c r="J17" s="7"/>
    </row>
    <row r="18" ht="15.75" spans="1:10">
      <c r="A18" s="4"/>
      <c r="B18" s="4"/>
      <c r="C18" s="4"/>
      <c r="D18" s="4"/>
      <c r="E18" s="4"/>
      <c r="F18" s="4"/>
      <c r="G18" s="4"/>
      <c r="H18" s="4"/>
      <c r="I18" s="27"/>
      <c r="J18" s="7"/>
    </row>
    <row r="19" ht="15.75" spans="1:10">
      <c r="A19" s="4"/>
      <c r="B19" s="28"/>
      <c r="C19" s="4"/>
      <c r="D19" s="4"/>
      <c r="E19" s="4"/>
      <c r="F19" s="4"/>
      <c r="G19" s="4"/>
      <c r="H19" s="4"/>
      <c r="I19" s="4"/>
      <c r="J19" s="7"/>
    </row>
    <row r="20" ht="15.75" spans="1:10">
      <c r="A20" s="4"/>
      <c r="B20" s="4"/>
      <c r="C20" s="4"/>
      <c r="D20" s="4"/>
      <c r="E20" s="4"/>
      <c r="F20" s="4"/>
      <c r="G20" s="4"/>
      <c r="H20" s="4"/>
      <c r="I20" s="4"/>
      <c r="J20" s="7"/>
    </row>
    <row r="21" ht="15.75" spans="1:10">
      <c r="A21" s="4"/>
      <c r="B21" s="4" t="s">
        <v>21</v>
      </c>
      <c r="C21" s="4"/>
      <c r="D21" s="4"/>
      <c r="E21" s="4"/>
      <c r="F21" s="4"/>
      <c r="G21" s="4"/>
      <c r="H21" s="4"/>
      <c r="I21" s="4"/>
      <c r="J21" s="7"/>
    </row>
    <row r="22" ht="15.75" spans="1:10">
      <c r="A22" s="4"/>
      <c r="B22" s="4"/>
      <c r="C22" s="4"/>
      <c r="D22" s="4"/>
      <c r="E22" s="4"/>
      <c r="F22" s="4"/>
      <c r="G22" s="4"/>
      <c r="H22" s="4"/>
      <c r="I22" s="4"/>
      <c r="J22" s="7"/>
    </row>
    <row r="23" ht="15.75" spans="1:10">
      <c r="A23" s="4"/>
      <c r="B23" s="29" t="s">
        <v>22</v>
      </c>
      <c r="C23" s="4"/>
      <c r="D23" s="4"/>
      <c r="E23" s="4"/>
      <c r="F23" s="4"/>
      <c r="G23" s="4"/>
      <c r="H23" s="4"/>
      <c r="I23" s="4"/>
      <c r="J23" s="7"/>
    </row>
    <row r="24" ht="15.75" spans="1:10">
      <c r="A24" s="4"/>
      <c r="B24" s="29" t="s">
        <v>23</v>
      </c>
      <c r="C24" s="4"/>
      <c r="D24" s="4"/>
      <c r="E24" s="4"/>
      <c r="F24" s="4"/>
      <c r="G24" s="4"/>
      <c r="H24" s="4"/>
      <c r="I24" s="4"/>
      <c r="J24" s="7"/>
    </row>
    <row r="25" ht="15.75" spans="1:10">
      <c r="A25" s="4"/>
      <c r="B25" s="4"/>
      <c r="C25" s="4"/>
      <c r="D25" s="4"/>
      <c r="E25" s="4"/>
      <c r="F25" s="4"/>
      <c r="G25" s="4"/>
      <c r="H25" s="4"/>
      <c r="I25" s="4"/>
      <c r="J25" s="7"/>
    </row>
    <row r="26" ht="15.75" spans="1:10">
      <c r="A26" s="4"/>
      <c r="B26" s="4"/>
      <c r="C26" s="4"/>
      <c r="D26" s="4"/>
      <c r="E26" s="4"/>
      <c r="F26" s="4"/>
      <c r="G26" s="4"/>
      <c r="H26" s="4"/>
      <c r="I26" s="4"/>
      <c r="J26" s="7"/>
    </row>
    <row r="27" ht="15.75" spans="1:10">
      <c r="A27" s="4"/>
      <c r="B27" s="4"/>
      <c r="C27" s="4"/>
      <c r="D27" s="4"/>
      <c r="E27" s="4"/>
      <c r="F27" s="4"/>
      <c r="G27" s="4"/>
      <c r="H27" s="4"/>
      <c r="I27" s="4"/>
      <c r="J27" s="7"/>
    </row>
    <row r="28" ht="15.75" spans="1:10">
      <c r="A28" s="4"/>
      <c r="B28" s="4" t="s">
        <v>24</v>
      </c>
      <c r="C28" s="4"/>
      <c r="D28" s="4"/>
      <c r="E28" s="4"/>
      <c r="F28" s="4"/>
      <c r="G28" s="4"/>
      <c r="H28" s="4"/>
      <c r="I28" s="4"/>
      <c r="J28" s="7"/>
    </row>
    <row r="29" ht="15.75" spans="1:10">
      <c r="A29" s="4"/>
      <c r="B29" s="4"/>
      <c r="C29" s="4"/>
      <c r="D29" s="4"/>
      <c r="E29" s="4"/>
      <c r="F29" s="4"/>
      <c r="G29" s="4"/>
      <c r="H29" s="4"/>
      <c r="I29" s="4"/>
      <c r="J29" s="7"/>
    </row>
  </sheetData>
  <sheetProtection selectLockedCells="1" selectUnlockedCells="1"/>
  <mergeCells count="19">
    <mergeCell ref="G1:I1"/>
    <mergeCell ref="A2:I2"/>
    <mergeCell ref="A3:I3"/>
    <mergeCell ref="A4:I4"/>
    <mergeCell ref="A6:I6"/>
    <mergeCell ref="A7:I7"/>
    <mergeCell ref="A8:I8"/>
    <mergeCell ref="A9:I9"/>
    <mergeCell ref="A10:I10"/>
    <mergeCell ref="B11:E11"/>
    <mergeCell ref="B12:I12"/>
    <mergeCell ref="D14:F14"/>
    <mergeCell ref="A17:H17"/>
    <mergeCell ref="A14:A15"/>
    <mergeCell ref="B14:B15"/>
    <mergeCell ref="C14:C15"/>
    <mergeCell ref="G14:G15"/>
    <mergeCell ref="H14:H15"/>
    <mergeCell ref="I14:I15"/>
  </mergeCells>
  <pageMargins left="0.236220472440945" right="0.236220472440945" top="0.748031496062992" bottom="0.748031496062992" header="0.31496062992126" footer="0.31496062992126"/>
  <pageSetup paperSize="9" scale="70" firstPageNumber="0" orientation="landscape" useFirstPageNumber="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Обоснование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Petrova_GV</cp:lastModifiedBy>
  <dcterms:created xsi:type="dcterms:W3CDTF">2013-01-30T02:33:00Z</dcterms:created>
  <cp:lastPrinted>2025-05-06T11:15:00Z</cp:lastPrinted>
  <dcterms:modified xsi:type="dcterms:W3CDTF">2026-08-03T11:40:24Z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C05BD73BC412467AB3FE032A13ADA117_13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