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Лист2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N5" i="1"/>
  <c r="O5" s="1"/>
  <c r="P5" s="1"/>
  <c r="Q5" s="1"/>
  <c r="K5"/>
  <c r="L5" s="1"/>
  <c r="M5" s="1"/>
  <c r="N4"/>
  <c r="O4" s="1"/>
  <c r="P4" s="1"/>
  <c r="Q4" s="1"/>
  <c r="K4"/>
  <c r="L4" s="1"/>
  <c r="M4" s="1"/>
  <c r="Q6" l="1"/>
</calcChain>
</file>

<file path=xl/sharedStrings.xml><?xml version="1.0" encoding="utf-8"?>
<sst xmlns="http://schemas.openxmlformats.org/spreadsheetml/2006/main" count="31" uniqueCount="30">
  <si>
    <t>ПРИЛОЖЕНИЕ № 2 к Извещению об осуществлении закупки</t>
  </si>
  <si>
    <t>№</t>
  </si>
  <si>
    <t>Наименование предмета контракта</t>
  </si>
  <si>
    <t>Существенные условия исполнения контракта</t>
  </si>
  <si>
    <t>Ед. изм</t>
  </si>
  <si>
    <t>Кол-во</t>
  </si>
  <si>
    <t>Коммерческие предложения (руб./ед.изм.)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</si>
  <si>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</si>
  <si>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</si>
  <si>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</si>
  <si>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Коммерческие предложение  №1</t>
  </si>
  <si>
    <t xml:space="preserve">Коммерческие предложение   №2 </t>
  </si>
  <si>
    <t>Коммерческие предложение   №3</t>
  </si>
  <si>
    <t>Номер сведений о контракте 01131000071 13 000167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</si>
  <si>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</si>
  <si>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</si>
  <si>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</si>
  <si>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8"/>
        <color rgb="FF000000"/>
        <rFont val="Times New Roman"/>
        <family val="1"/>
        <charset val="204"/>
      </rPr>
      <t xml:space="preserve">коэффициент вариации цен V (%)           </t>
    </r>
    <r>
      <rPr>
        <b/>
        <i/>
        <sz val="8"/>
        <rFont val="Times New Roman"/>
        <family val="1"/>
        <charset val="204"/>
      </rPr>
      <t xml:space="preserve">         (не должен превышать 33%)</t>
    </r>
  </si>
  <si>
    <r>
      <rPr>
        <b/>
        <sz val="8"/>
        <rFont val="Times New Roman"/>
        <family val="1"/>
        <charset val="204"/>
      </rPr>
      <t>Расчет Н(М)ЦК по формуле</t>
    </r>
    <r>
      <rPr>
        <sz val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</si>
  <si>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</si>
  <si>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</si>
  <si>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</si>
  <si>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>В результате проведенного расчета Н(М)ЦК, ЦКЕП контракта составила:</t>
  </si>
  <si>
    <t xml:space="preserve">* При определении Н(М)ЦК, ЦКЕП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ЦКЕП,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 (вниз) таких показателей.
</t>
  </si>
  <si>
    <t>Метод определения НМЦК: Метод сопоставимых рыночных цен</t>
  </si>
  <si>
    <t>Заведующий МБДОУ "Детский сад с. Каменка"</t>
  </si>
  <si>
    <t>Барсуковская И.А.</t>
  </si>
  <si>
    <t>Услуга Мониторинг и ТО объектовых станций "СТРЕЛЕЦ МОНИТОРИНГ"</t>
  </si>
  <si>
    <t>МЕС</t>
  </si>
  <si>
    <t>Услуга ТО АПС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</si>
</sst>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00"/>
  </numFmts>
  <fonts count="1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Arial ANSI"/>
      <family val="2"/>
      <charset val="1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165" fontId="2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164" fontId="2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2" fontId="6" fillId="0" borderId="5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2" fontId="2" fillId="0" borderId="6" xfId="0" applyNumberFormat="1" applyFont="1" applyBorder="1" applyAlignment="1">
      <alignment vertical="center"/>
    </xf>
    <xf numFmtId="0" fontId="7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right" vertical="center"/>
    </xf>
    <xf numFmtId="0" fontId="9" fillId="0" borderId="0" xfId="0" applyFont="1" applyBorder="1" applyAlignment="1">
      <alignment horizontal="left" wrapText="1"/>
    </xf>
    <xf numFmtId="0" fontId="10" fillId="0" borderId="0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28440</xdr:colOff>
      <xdr:row>2</xdr:row>
      <xdr:rowOff>1829880</xdr:rowOff>
    </xdr:from>
    <xdr:to>
      <xdr:col>12</xdr:col>
      <xdr:colOff>283680</xdr:colOff>
      <xdr:row>2</xdr:row>
      <xdr:rowOff>2181240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6830280" y="2944080"/>
          <a:ext cx="255240" cy="351360"/>
        </a:xfrm>
        <a:prstGeom prst="rect">
          <a:avLst/>
        </a:prstGeom>
        <a:ln w="12700">
          <a:noFill/>
        </a:ln>
      </xdr:spPr>
    </xdr:pic>
    <xdr:clientData/>
  </xdr:twoCellAnchor>
  <xdr:twoCellAnchor>
    <xdr:from>
      <xdr:col>10</xdr:col>
      <xdr:colOff>666720</xdr:colOff>
      <xdr:row>2</xdr:row>
      <xdr:rowOff>773280</xdr:rowOff>
    </xdr:from>
    <xdr:to>
      <xdr:col>11</xdr:col>
      <xdr:colOff>455400</xdr:colOff>
      <xdr:row>2</xdr:row>
      <xdr:rowOff>1226880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6147720" y="1887480"/>
          <a:ext cx="595440" cy="453600"/>
        </a:xfrm>
        <a:prstGeom prst="rect">
          <a:avLst/>
        </a:prstGeom>
        <a:ln w="12700">
          <a:noFill/>
        </a:ln>
      </xdr:spPr>
    </xdr:pic>
    <xdr:clientData/>
  </xdr:twoCellAnchor>
  <xdr:twoCellAnchor>
    <xdr:from>
      <xdr:col>12</xdr:col>
      <xdr:colOff>352440</xdr:colOff>
      <xdr:row>2</xdr:row>
      <xdr:rowOff>2876400</xdr:rowOff>
    </xdr:from>
    <xdr:to>
      <xdr:col>14</xdr:col>
      <xdr:colOff>26280</xdr:colOff>
      <xdr:row>2</xdr:row>
      <xdr:rowOff>3274560</xdr:rowOff>
    </xdr:to>
    <xdr:pic>
      <xdr:nvPicPr>
        <xdr:cNvPr id="4" name="Picture 5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7154280" y="3990600"/>
          <a:ext cx="802800" cy="398160"/>
        </a:xfrm>
        <a:prstGeom prst="rect">
          <a:avLst/>
        </a:prstGeom>
        <a:ln w="12700">
          <a:noFill/>
        </a:ln>
      </xdr:spPr>
    </xdr:pic>
    <xdr:clientData/>
  </xdr:twoCellAnchor>
  <xdr:twoCellAnchor>
    <xdr:from>
      <xdr:col>13</xdr:col>
      <xdr:colOff>267120</xdr:colOff>
      <xdr:row>2</xdr:row>
      <xdr:rowOff>1400400</xdr:rowOff>
    </xdr:from>
    <xdr:to>
      <xdr:col>13</xdr:col>
      <xdr:colOff>417600</xdr:colOff>
      <xdr:row>2</xdr:row>
      <xdr:rowOff>1626480</xdr:rowOff>
    </xdr:to>
    <xdr:pic>
      <xdr:nvPicPr>
        <xdr:cNvPr id="5" name="Picture 6"/>
        <xdr:cNvPicPr/>
      </xdr:nvPicPr>
      <xdr:blipFill>
        <a:blip xmlns:r="http://schemas.openxmlformats.org/officeDocument/2006/relationships" r:embed="rId4" cstate="print"/>
        <a:stretch/>
      </xdr:blipFill>
      <xdr:spPr>
        <a:xfrm>
          <a:off x="7462080" y="2514600"/>
          <a:ext cx="150480" cy="226080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A6" zoomScaleNormal="100" workbookViewId="0">
      <selection activeCell="A7" sqref="A7:Q7"/>
    </sheetView>
  </sheetViews>
  <sheetFormatPr defaultColWidth="8.7109375" defaultRowHeight="15"/>
  <cols>
    <col min="1" max="1" width="3.140625" customWidth="1"/>
    <col min="2" max="2" width="24.5703125" customWidth="1"/>
    <col min="3" max="3" width="8" customWidth="1"/>
    <col min="4" max="4" width="4.5703125" customWidth="1"/>
    <col min="5" max="5" width="4.7109375" customWidth="1"/>
    <col min="6" max="6" width="10.42578125" customWidth="1"/>
    <col min="7" max="7" width="9.7109375" customWidth="1"/>
    <col min="8" max="8" width="9.85546875" customWidth="1"/>
    <col min="9" max="9" width="2" hidden="1" customWidth="1"/>
    <col min="10" max="10" width="3.5703125" customWidth="1"/>
    <col min="11" max="11" width="11.42578125" style="1" customWidth="1"/>
    <col min="12" max="12" width="7.28515625" customWidth="1"/>
    <col min="13" max="13" width="5.5703125" customWidth="1"/>
    <col min="14" max="14" width="10.42578125" customWidth="1"/>
    <col min="15" max="15" width="11.28515625" style="2" customWidth="1"/>
    <col min="16" max="16" width="9.140625" customWidth="1"/>
    <col min="17" max="17" width="14" customWidth="1"/>
    <col min="18" max="18" width="13.7109375" customWidth="1"/>
  </cols>
  <sheetData>
    <row r="1" spans="1:20" ht="19.5" customHeight="1"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20" ht="68.25" customHeight="1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/>
      <c r="H2" s="29"/>
      <c r="I2" s="29" t="s">
        <v>7</v>
      </c>
      <c r="J2" s="29"/>
      <c r="K2" s="30" t="s">
        <v>8</v>
      </c>
      <c r="L2" s="30"/>
      <c r="M2" s="30"/>
      <c r="N2" s="31" t="s">
        <v>9</v>
      </c>
      <c r="O2" s="31"/>
      <c r="P2" s="31"/>
      <c r="Q2" s="31"/>
    </row>
    <row r="3" spans="1:20" ht="266.25" customHeight="1">
      <c r="A3" s="29"/>
      <c r="B3" s="29"/>
      <c r="C3" s="29"/>
      <c r="D3" s="29"/>
      <c r="E3" s="29"/>
      <c r="F3" s="3" t="s">
        <v>10</v>
      </c>
      <c r="G3" s="3" t="s">
        <v>11</v>
      </c>
      <c r="H3" s="3" t="s">
        <v>12</v>
      </c>
      <c r="I3" s="4" t="s">
        <v>13</v>
      </c>
      <c r="J3" s="3" t="s">
        <v>14</v>
      </c>
      <c r="K3" s="5" t="s">
        <v>15</v>
      </c>
      <c r="L3" s="4" t="s">
        <v>16</v>
      </c>
      <c r="M3" s="4" t="s">
        <v>17</v>
      </c>
      <c r="N3" s="6" t="s">
        <v>18</v>
      </c>
      <c r="O3" s="7" t="s">
        <v>19</v>
      </c>
      <c r="P3" s="3" t="s">
        <v>20</v>
      </c>
      <c r="Q3" s="3" t="s">
        <v>21</v>
      </c>
      <c r="T3" s="8"/>
    </row>
    <row r="4" spans="1:20" ht="40.5" customHeight="1">
      <c r="A4" s="9">
        <v>1</v>
      </c>
      <c r="B4" s="24" t="s">
        <v>27</v>
      </c>
      <c r="C4" s="11"/>
      <c r="D4" s="9" t="s">
        <v>28</v>
      </c>
      <c r="E4" s="12">
        <v>3</v>
      </c>
      <c r="F4" s="13">
        <v>3350</v>
      </c>
      <c r="G4" s="13">
        <v>3600</v>
      </c>
      <c r="H4" s="13">
        <v>3750</v>
      </c>
      <c r="I4" s="6"/>
      <c r="J4" s="9"/>
      <c r="K4" s="14">
        <f t="shared" ref="K4:K5" si="0">AVERAGE(F4:H4)</f>
        <v>3566.6666666666665</v>
      </c>
      <c r="L4" s="15">
        <f t="shared" ref="L4:L5" si="1">SQRT(((SUM((POWER(H4-K4,2)),(POWER(G4-K4,2)),(POWER(F4-K4,2)))/(COLUMNS(F4:H4)-1))))</f>
        <v>202.07259421636903</v>
      </c>
      <c r="M4" s="15">
        <f t="shared" ref="M4:M5" si="2">L4/K4*100</f>
        <v>5.6655867537299729</v>
      </c>
      <c r="N4" s="8">
        <f t="shared" ref="N4:N5" si="3">((E4/3)*(SUM(F4:H4)))</f>
        <v>10700</v>
      </c>
      <c r="O4" s="16">
        <f t="shared" ref="O4:O5" si="4">N4/E4</f>
        <v>3566.6666666666665</v>
      </c>
      <c r="P4" s="8">
        <f t="shared" ref="P4:P5" si="5">ROUNDDOWN(O4,2)</f>
        <v>3566.66</v>
      </c>
      <c r="Q4" s="8">
        <f t="shared" ref="Q4:Q5" si="6">P4*E4</f>
        <v>10699.98</v>
      </c>
      <c r="T4" s="17"/>
    </row>
    <row r="5" spans="1:20" ht="14.25" customHeight="1">
      <c r="A5" s="9">
        <v>2</v>
      </c>
      <c r="B5" s="10" t="s">
        <v>29</v>
      </c>
      <c r="C5" s="11"/>
      <c r="D5" s="9" t="s">
        <v>28</v>
      </c>
      <c r="E5" s="12">
        <v>3</v>
      </c>
      <c r="F5" s="13">
        <v>1400</v>
      </c>
      <c r="G5" s="13">
        <v>1650</v>
      </c>
      <c r="H5" s="13">
        <v>1850</v>
      </c>
      <c r="I5" s="6"/>
      <c r="J5" s="9"/>
      <c r="K5" s="14">
        <f t="shared" si="0"/>
        <v>1633.3333333333333</v>
      </c>
      <c r="L5" s="15">
        <f t="shared" si="1"/>
        <v>225.46248764114469</v>
      </c>
      <c r="M5" s="15">
        <f t="shared" si="2"/>
        <v>13.803825773947635</v>
      </c>
      <c r="N5" s="8">
        <f t="shared" si="3"/>
        <v>4900</v>
      </c>
      <c r="O5" s="16">
        <f t="shared" si="4"/>
        <v>1633.3333333333333</v>
      </c>
      <c r="P5" s="8">
        <f t="shared" si="5"/>
        <v>1633.33</v>
      </c>
      <c r="Q5" s="8">
        <f t="shared" si="6"/>
        <v>4899.99</v>
      </c>
      <c r="T5" s="17"/>
    </row>
    <row r="6" spans="1:20" ht="27.75" customHeight="1">
      <c r="A6" s="25" t="s">
        <v>22</v>
      </c>
      <c r="B6" s="25"/>
      <c r="C6" s="25"/>
      <c r="D6" s="25"/>
      <c r="E6" s="25"/>
      <c r="F6" s="25"/>
      <c r="G6" s="25"/>
      <c r="H6" s="25"/>
      <c r="I6" s="25"/>
      <c r="J6" s="25"/>
      <c r="K6" s="18"/>
      <c r="L6" s="19"/>
      <c r="M6" s="19"/>
      <c r="N6" s="20"/>
      <c r="O6" s="21"/>
      <c r="P6" s="22"/>
      <c r="Q6" s="23" t="e">
        <f>#REF!+#REF!+#REF!+#REF!+#REF!+#REF!+#REF!+#REF!+#REF!+#REF!+#REF!+#REF!+#REF!+#REF!+#REF!+#REF!+Q5+Q4</f>
        <v>#REF!</v>
      </c>
    </row>
    <row r="7" spans="1:20" ht="101.25" customHeight="1">
      <c r="A7" s="26" t="s">
        <v>23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20">
      <c r="B8" s="27" t="s">
        <v>24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20">
      <c r="B9" t="s">
        <v>25</v>
      </c>
      <c r="L9" t="s">
        <v>26</v>
      </c>
    </row>
  </sheetData>
  <mergeCells count="13">
    <mergeCell ref="A6:J6"/>
    <mergeCell ref="A7:Q7"/>
    <mergeCell ref="B8:Q8"/>
    <mergeCell ref="D1:Q1"/>
    <mergeCell ref="A2:A3"/>
    <mergeCell ref="B2:B3"/>
    <mergeCell ref="C2:C3"/>
    <mergeCell ref="D2:D3"/>
    <mergeCell ref="E2:E3"/>
    <mergeCell ref="F2:H2"/>
    <mergeCell ref="I2:J2"/>
    <mergeCell ref="K2:M2"/>
    <mergeCell ref="N2:Q2"/>
  </mergeCells>
  <pageMargins left="0.70833333333333304" right="0.70833333333333304" top="0.74791666666666701" bottom="0.74791666666666701" header="0.51180555555555496" footer="0.51180555555555496"/>
  <pageSetup paperSize="9" scale="85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SaVa</dc:creator>
  <dc:description/>
  <cp:lastModifiedBy>Владелец</cp:lastModifiedBy>
  <cp:revision>5</cp:revision>
  <cp:lastPrinted>2023-02-16T10:36:29Z</cp:lastPrinted>
  <dcterms:created xsi:type="dcterms:W3CDTF">2014-01-15T18:15:09Z</dcterms:created>
  <dcterms:modified xsi:type="dcterms:W3CDTF">2026-09-24T05:47:42Z</dcterms:modified>
  <dc:language>ru-RU</dc:language>
</cp:coreProperties>
</file>