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000"/>
  </bookViews>
  <sheets>
    <sheet name="НМЦК " sheetId="2" r:id="rId1"/>
    <sheet name="Лист1" sheetId="3" r:id="rId2"/>
  </sheets>
  <definedNames>
    <definedName name="_xlnm.Print_Area" localSheetId="0">'НМЦК '!$B$1:$K$21</definedName>
  </definedNames>
  <calcPr calcId="162913"/>
</workbook>
</file>

<file path=xl/calcChain.xml><?xml version="1.0" encoding="utf-8"?>
<calcChain xmlns="http://schemas.openxmlformats.org/spreadsheetml/2006/main">
  <c r="I11" i="2" l="1"/>
  <c r="I12" i="2"/>
  <c r="F11" i="2"/>
  <c r="K11" i="2" s="1"/>
  <c r="F12" i="2"/>
  <c r="K12" i="2" s="1"/>
  <c r="J11" i="2" l="1"/>
  <c r="J12" i="2"/>
  <c r="F16" i="2" l="1"/>
  <c r="K16" i="2" s="1"/>
  <c r="I16" i="2"/>
  <c r="F15" i="2"/>
  <c r="K15" i="2" s="1"/>
  <c r="I15" i="2"/>
  <c r="F14" i="2"/>
  <c r="K14" i="2" s="1"/>
  <c r="I14" i="2"/>
  <c r="F13" i="2"/>
  <c r="K13" i="2" s="1"/>
  <c r="I13" i="2"/>
  <c r="F10" i="2"/>
  <c r="K10" i="2" s="1"/>
  <c r="I10" i="2"/>
  <c r="F9" i="2"/>
  <c r="K9" i="2" s="1"/>
  <c r="I9" i="2"/>
  <c r="F7" i="2"/>
  <c r="K7" i="2" s="1"/>
  <c r="I7" i="2"/>
  <c r="J10" i="2" l="1"/>
  <c r="J14" i="2"/>
  <c r="J16" i="2"/>
  <c r="J9" i="2"/>
  <c r="J13" i="2"/>
  <c r="J15" i="2"/>
  <c r="J7" i="2"/>
  <c r="I4" i="2"/>
  <c r="I5" i="2"/>
  <c r="I6" i="2"/>
  <c r="I8" i="2"/>
  <c r="F3" i="2"/>
  <c r="F4" i="2"/>
  <c r="F5" i="2"/>
  <c r="K5" i="2" s="1"/>
  <c r="F6" i="2"/>
  <c r="K6" i="2" s="1"/>
  <c r="F8" i="2"/>
  <c r="K8" i="2" s="1"/>
  <c r="J6" i="2" l="1"/>
  <c r="J4" i="2"/>
  <c r="J8" i="2"/>
  <c r="J5" i="2"/>
  <c r="K4" i="2"/>
  <c r="K3" i="2"/>
  <c r="K17" i="2" l="1"/>
  <c r="I3" i="2"/>
  <c r="J3" i="2" l="1"/>
</calcChain>
</file>

<file path=xl/sharedStrings.xml><?xml version="1.0" encoding="utf-8"?>
<sst xmlns="http://schemas.openxmlformats.org/spreadsheetml/2006/main" count="43" uniqueCount="28">
  <si>
    <t>наименование</t>
  </si>
  <si>
    <t>предложение 1</t>
  </si>
  <si>
    <t>предложение 2</t>
  </si>
  <si>
    <t>Сумма, руб.</t>
  </si>
  <si>
    <t>Средняя арифметическая, руб.</t>
  </si>
  <si>
    <t>Среднее квадратич. отклонение</t>
  </si>
  <si>
    <t>Коэф. вариации</t>
  </si>
  <si>
    <t>Начальная (максимальная) цена контракта:</t>
  </si>
  <si>
    <t>№ пп</t>
  </si>
  <si>
    <t>Кол-во,
шт., смена, куб.</t>
  </si>
  <si>
    <t>Ед. изм</t>
  </si>
  <si>
    <t>шт</t>
  </si>
  <si>
    <t>от 27.05.2026</t>
  </si>
  <si>
    <t>Оказание услуг по ремонту и перетяжке Диван 3-х местный Раскладной</t>
  </si>
  <si>
    <t>Оказание услуг по ремонту и
перетяжке Диван маленький 2-х местный</t>
  </si>
  <si>
    <t>Оказание услуг по ремонту и
перетяжке Банкетки</t>
  </si>
  <si>
    <t>Оказание услуг по ремонту и перетяжке Кресло для отдыха</t>
  </si>
  <si>
    <t>Оказание услуг по ремонту и перетяжке Матраса от каталки медицинской</t>
  </si>
  <si>
    <t xml:space="preserve">Оказание услуг по ремонту и перетяжке Кресло медицинское
</t>
  </si>
  <si>
    <t>Оказание услуг по ремонту и перетяжке Валика</t>
  </si>
  <si>
    <t>Оказание услуг по ремонту и перетяжке Кушетка
физиотерапевти ческая</t>
  </si>
  <si>
    <t xml:space="preserve">Оказание услуг по ремонту и перетяжке Стул ЛОР врача
</t>
  </si>
  <si>
    <t>Оказание услуг по ремонту и перетяжке Оборудование
 MODULA с принадлежностями для
кабинета врачаоториноларинголога</t>
  </si>
  <si>
    <t xml:space="preserve">Оказание услуг по ремонту и перетяжке Диван 2-х местный
</t>
  </si>
  <si>
    <t>Оказание услуг по ремонту и перетяжке Диван</t>
  </si>
  <si>
    <t xml:space="preserve">Оказание услуг по ремонту и перетяжке Диван раскладной 2-х местный
</t>
  </si>
  <si>
    <t>от 18.06.2026</t>
  </si>
  <si>
    <t>Оказание услуг по ремонту и перетяжке:
Стол массажный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</si>
</sst>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;[Red]#,##0.00"/>
  </numFmts>
  <fonts count="8" x14ac:knownFonts="1">
    <font>
      <sz val="11"/>
      <color theme="1"/>
      <name val="Calibri"/>
      <family val="2"/>
      <scheme val="minor"/>
    </font>
    <font>
      <sz val="8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8"/>
      <color rgb="FF0000FF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sz val="8"/>
      <color theme="0" tint="-0.249977111117893"/>
      <name val="Times New Roman"/>
      <family val="1"/>
      <charset val="204"/>
    </font>
    <font>
      <sz val="9"/>
      <color rgb="FF38383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0" fontId="2" fillId="0" borderId="1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/>
    </xf>
    <xf numFmtId="0" fontId="1" fillId="0" borderId="0" xfId="0" applyFont="1" applyAlignment="1">
      <alignment vertical="center"/>
    </xf>
    <xf numFmtId="4" fontId="5" fillId="0" borderId="1" xfId="0" applyNumberFormat="1" applyFont="1" applyBorder="1" applyAlignment="1">
      <alignment horizontal="center" wrapText="1"/>
    </xf>
    <xf numFmtId="0" fontId="6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 wrapText="1" shrinkToFit="1"/>
    </xf>
    <xf numFmtId="0" fontId="2" fillId="2" borderId="1" xfId="0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1" fillId="0" borderId="0" xfId="0" applyNumberFormat="1" applyFont="1"/>
    <xf numFmtId="0" fontId="2" fillId="2" borderId="1" xfId="0" applyFont="1" applyFill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top" wrapText="1" shrinkToFit="1"/>
    </xf>
    <xf numFmtId="0" fontId="4" fillId="0" borderId="4" xfId="0" applyFont="1" applyBorder="1" applyAlignment="1">
      <alignment horizontal="right"/>
    </xf>
    <xf numFmtId="0" fontId="4" fillId="0" borderId="5" xfId="0" applyFont="1" applyBorder="1" applyAlignment="1">
      <alignment horizontal="right"/>
    </xf>
    <xf numFmtId="0" fontId="4" fillId="0" borderId="6" xfId="0" applyFont="1" applyBorder="1" applyAlignment="1">
      <alignment horizontal="right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3"/>
  <sheetViews>
    <sheetView tabSelected="1" zoomScaleNormal="100" workbookViewId="0">
      <selection activeCell="N11" sqref="N11"/>
    </sheetView>
  </sheetViews>
  <sheetFormatPr defaultRowHeight="11.25" x14ac:dyDescent="0.2"/>
  <cols>
    <col min="1" max="1" width="6.42578125" style="1" customWidth="1"/>
    <col min="2" max="2" width="29.140625" style="1" customWidth="1"/>
    <col min="3" max="3" width="15.85546875" style="1" customWidth="1"/>
    <col min="4" max="5" width="16.28515625" style="1" customWidth="1"/>
    <col min="6" max="6" width="17.28515625" style="1" customWidth="1"/>
    <col min="7" max="7" width="9.140625" style="1" bestFit="1" customWidth="1"/>
    <col min="8" max="8" width="9.140625" style="1" customWidth="1"/>
    <col min="9" max="9" width="13.85546875" style="1" customWidth="1"/>
    <col min="10" max="10" width="12" style="1" customWidth="1"/>
    <col min="11" max="11" width="15.140625" style="1" customWidth="1"/>
    <col min="12" max="16384" width="9.140625" style="1"/>
  </cols>
  <sheetData>
    <row r="1" spans="1:13" s="2" customFormat="1" ht="36.75" customHeight="1" x14ac:dyDescent="0.2">
      <c r="A1" s="25" t="s">
        <v>8</v>
      </c>
      <c r="B1" s="23" t="s">
        <v>0</v>
      </c>
      <c r="C1" s="11" t="s">
        <v>1</v>
      </c>
      <c r="D1" s="15" t="s">
        <v>2</v>
      </c>
      <c r="E1" s="11" t="s">
        <v>2</v>
      </c>
      <c r="F1" s="24" t="s">
        <v>4</v>
      </c>
      <c r="G1" s="24" t="s">
        <v>9</v>
      </c>
      <c r="H1" s="18" t="s">
        <v>10</v>
      </c>
      <c r="I1" s="24" t="s">
        <v>5</v>
      </c>
      <c r="J1" s="24" t="s">
        <v>6</v>
      </c>
      <c r="K1" s="24" t="s">
        <v>3</v>
      </c>
    </row>
    <row r="2" spans="1:13" x14ac:dyDescent="0.2">
      <c r="A2" s="26"/>
      <c r="B2" s="23"/>
      <c r="C2" s="3" t="s">
        <v>26</v>
      </c>
      <c r="D2" s="3" t="s">
        <v>26</v>
      </c>
      <c r="E2" s="3" t="s">
        <v>12</v>
      </c>
      <c r="F2" s="24"/>
      <c r="G2" s="24"/>
      <c r="H2" s="18"/>
      <c r="I2" s="24"/>
      <c r="J2" s="24"/>
      <c r="K2" s="24"/>
    </row>
    <row r="3" spans="1:13" ht="42.75" customHeight="1" x14ac:dyDescent="0.2">
      <c r="A3" s="13">
        <v>1</v>
      </c>
      <c r="B3" s="14" t="s">
        <v>13</v>
      </c>
      <c r="C3" s="4">
        <v>28891</v>
      </c>
      <c r="D3" s="4">
        <v>29134</v>
      </c>
      <c r="E3" s="4">
        <v>28301</v>
      </c>
      <c r="F3" s="4">
        <f>ROUND(AVERAGE(C3:E3),2)</f>
        <v>28775.33</v>
      </c>
      <c r="G3" s="5">
        <v>6</v>
      </c>
      <c r="H3" s="5" t="s">
        <v>11</v>
      </c>
      <c r="I3" s="4">
        <f t="shared" ref="I3:I16" si="0">STDEV(C3:E3)</f>
        <v>428.37639212885358</v>
      </c>
      <c r="J3" s="6">
        <f t="shared" ref="J3:J16" si="1">I3/F3</f>
        <v>1.488693238718213E-2</v>
      </c>
      <c r="K3" s="16">
        <f t="shared" ref="K3:K16" si="2">F3*G3</f>
        <v>172651.98</v>
      </c>
      <c r="L3" s="7"/>
      <c r="M3" s="8"/>
    </row>
    <row r="4" spans="1:13" ht="36" x14ac:dyDescent="0.2">
      <c r="A4" s="13">
        <v>2</v>
      </c>
      <c r="B4" s="14" t="s">
        <v>14</v>
      </c>
      <c r="C4" s="4">
        <v>13678</v>
      </c>
      <c r="D4" s="4">
        <v>13896</v>
      </c>
      <c r="E4" s="4">
        <v>13420</v>
      </c>
      <c r="F4" s="4">
        <f t="shared" ref="F4:F15" si="3">ROUND(AVERAGE(C4:E4),2)</f>
        <v>13664.67</v>
      </c>
      <c r="G4" s="5">
        <v>2</v>
      </c>
      <c r="H4" s="5" t="s">
        <v>11</v>
      </c>
      <c r="I4" s="4">
        <f t="shared" si="0"/>
        <v>238.27994740081115</v>
      </c>
      <c r="J4" s="6">
        <f t="shared" si="1"/>
        <v>1.7437665702926684E-2</v>
      </c>
      <c r="K4" s="16">
        <f t="shared" si="2"/>
        <v>27329.34</v>
      </c>
      <c r="L4" s="7"/>
      <c r="M4" s="8"/>
    </row>
    <row r="5" spans="1:13" ht="30" customHeight="1" x14ac:dyDescent="0.2">
      <c r="A5" s="13">
        <v>3</v>
      </c>
      <c r="B5" s="14" t="s">
        <v>15</v>
      </c>
      <c r="C5" s="4">
        <v>5210</v>
      </c>
      <c r="D5" s="4">
        <v>5381</v>
      </c>
      <c r="E5" s="4">
        <v>5069</v>
      </c>
      <c r="F5" s="4">
        <f t="shared" si="3"/>
        <v>5220</v>
      </c>
      <c r="G5" s="5">
        <v>3</v>
      </c>
      <c r="H5" s="5" t="s">
        <v>11</v>
      </c>
      <c r="I5" s="4">
        <f t="shared" si="0"/>
        <v>156.24019969265271</v>
      </c>
      <c r="J5" s="6">
        <f t="shared" si="1"/>
        <v>2.9931072738056074E-2</v>
      </c>
      <c r="K5" s="16">
        <f t="shared" si="2"/>
        <v>15660</v>
      </c>
      <c r="L5" s="7"/>
      <c r="M5" s="8"/>
    </row>
    <row r="6" spans="1:13" ht="24" x14ac:dyDescent="0.2">
      <c r="A6" s="13">
        <v>4</v>
      </c>
      <c r="B6" s="14" t="s">
        <v>16</v>
      </c>
      <c r="C6" s="4">
        <v>13997</v>
      </c>
      <c r="D6" s="4">
        <v>14264</v>
      </c>
      <c r="E6" s="4">
        <v>13740</v>
      </c>
      <c r="F6" s="4">
        <f t="shared" si="3"/>
        <v>14000.33</v>
      </c>
      <c r="G6" s="5">
        <v>4</v>
      </c>
      <c r="H6" s="5" t="s">
        <v>11</v>
      </c>
      <c r="I6" s="4">
        <f t="shared" si="0"/>
        <v>262.01590282525473</v>
      </c>
      <c r="J6" s="6">
        <f t="shared" si="1"/>
        <v>1.8714980491549467E-2</v>
      </c>
      <c r="K6" s="16">
        <f t="shared" si="2"/>
        <v>56001.32</v>
      </c>
      <c r="L6" s="7"/>
      <c r="M6" s="8"/>
    </row>
    <row r="7" spans="1:13" ht="36" x14ac:dyDescent="0.2">
      <c r="A7" s="13">
        <v>5</v>
      </c>
      <c r="B7" s="14" t="s">
        <v>17</v>
      </c>
      <c r="C7" s="4">
        <v>12201</v>
      </c>
      <c r="D7" s="4">
        <v>12532</v>
      </c>
      <c r="E7" s="4">
        <v>11963</v>
      </c>
      <c r="F7" s="4">
        <f t="shared" si="3"/>
        <v>12232</v>
      </c>
      <c r="G7" s="5">
        <v>1</v>
      </c>
      <c r="H7" s="5" t="s">
        <v>11</v>
      </c>
      <c r="I7" s="4">
        <f t="shared" si="0"/>
        <v>285.76388855137031</v>
      </c>
      <c r="J7" s="6">
        <f t="shared" si="1"/>
        <v>2.3361992196809216E-2</v>
      </c>
      <c r="K7" s="16">
        <f t="shared" si="2"/>
        <v>12232</v>
      </c>
      <c r="L7" s="7"/>
      <c r="M7" s="8"/>
    </row>
    <row r="8" spans="1:13" ht="36" x14ac:dyDescent="0.2">
      <c r="A8" s="13">
        <v>6</v>
      </c>
      <c r="B8" s="14" t="s">
        <v>18</v>
      </c>
      <c r="C8" s="4">
        <v>9318</v>
      </c>
      <c r="D8" s="4">
        <v>9483</v>
      </c>
      <c r="E8" s="4">
        <v>8964</v>
      </c>
      <c r="F8" s="4">
        <f t="shared" si="3"/>
        <v>9255</v>
      </c>
      <c r="G8" s="5">
        <v>7</v>
      </c>
      <c r="H8" s="5" t="s">
        <v>11</v>
      </c>
      <c r="I8" s="4">
        <f t="shared" si="0"/>
        <v>265.17352809056939</v>
      </c>
      <c r="J8" s="6">
        <f t="shared" si="1"/>
        <v>2.8651920917403501E-2</v>
      </c>
      <c r="K8" s="16">
        <f t="shared" si="2"/>
        <v>64785</v>
      </c>
      <c r="L8" s="7"/>
      <c r="M8" s="8"/>
    </row>
    <row r="9" spans="1:13" ht="24" x14ac:dyDescent="0.2">
      <c r="A9" s="13">
        <v>7</v>
      </c>
      <c r="B9" s="14" t="s">
        <v>19</v>
      </c>
      <c r="C9" s="4">
        <v>1634</v>
      </c>
      <c r="D9" s="4">
        <v>1885</v>
      </c>
      <c r="E9" s="4">
        <v>1500</v>
      </c>
      <c r="F9" s="4">
        <f t="shared" si="3"/>
        <v>1673</v>
      </c>
      <c r="G9" s="5">
        <v>1</v>
      </c>
      <c r="H9" s="5" t="s">
        <v>11</v>
      </c>
      <c r="I9" s="4">
        <f t="shared" si="0"/>
        <v>195.44052803858261</v>
      </c>
      <c r="J9" s="6">
        <f t="shared" si="1"/>
        <v>0.11682039930578758</v>
      </c>
      <c r="K9" s="16">
        <f t="shared" si="2"/>
        <v>1673</v>
      </c>
      <c r="L9" s="7"/>
      <c r="M9" s="8"/>
    </row>
    <row r="10" spans="1:13" ht="36" x14ac:dyDescent="0.2">
      <c r="A10" s="13">
        <v>8</v>
      </c>
      <c r="B10" s="14" t="s">
        <v>20</v>
      </c>
      <c r="C10" s="4">
        <v>10937</v>
      </c>
      <c r="D10" s="4">
        <v>11537</v>
      </c>
      <c r="E10" s="4">
        <v>10462</v>
      </c>
      <c r="F10" s="4">
        <f t="shared" si="3"/>
        <v>10978.67</v>
      </c>
      <c r="G10" s="5">
        <v>1</v>
      </c>
      <c r="H10" s="5" t="s">
        <v>11</v>
      </c>
      <c r="I10" s="4">
        <f t="shared" si="0"/>
        <v>538.7098786297995</v>
      </c>
      <c r="J10" s="6">
        <f t="shared" si="1"/>
        <v>4.9068774143844335E-2</v>
      </c>
      <c r="K10" s="16">
        <f t="shared" si="2"/>
        <v>10978.67</v>
      </c>
      <c r="L10" s="7"/>
      <c r="M10" s="8"/>
    </row>
    <row r="11" spans="1:13" ht="37.5" customHeight="1" x14ac:dyDescent="0.2">
      <c r="A11" s="13">
        <v>9</v>
      </c>
      <c r="B11" s="14" t="s">
        <v>27</v>
      </c>
      <c r="C11" s="4">
        <v>11198</v>
      </c>
      <c r="D11" s="4">
        <v>11937</v>
      </c>
      <c r="E11" s="4">
        <v>11063</v>
      </c>
      <c r="F11" s="4">
        <f t="shared" si="3"/>
        <v>11399.33</v>
      </c>
      <c r="G11" s="5">
        <v>1</v>
      </c>
      <c r="H11" s="5" t="s">
        <v>11</v>
      </c>
      <c r="I11" s="4">
        <f t="shared" si="0"/>
        <v>470.50008855826303</v>
      </c>
      <c r="J11" s="6">
        <f t="shared" si="1"/>
        <v>4.1274363366817439E-2</v>
      </c>
      <c r="K11" s="16">
        <f t="shared" si="2"/>
        <v>11399.33</v>
      </c>
      <c r="L11" s="7"/>
      <c r="M11" s="8"/>
    </row>
    <row r="12" spans="1:13" ht="27" customHeight="1" x14ac:dyDescent="0.2">
      <c r="A12" s="13">
        <v>10</v>
      </c>
      <c r="B12" s="19" t="s">
        <v>21</v>
      </c>
      <c r="C12" s="4">
        <v>2375</v>
      </c>
      <c r="D12" s="4">
        <v>2563</v>
      </c>
      <c r="E12" s="4">
        <v>2103</v>
      </c>
      <c r="F12" s="4">
        <f t="shared" si="3"/>
        <v>2347</v>
      </c>
      <c r="G12" s="5">
        <v>1</v>
      </c>
      <c r="H12" s="5" t="s">
        <v>11</v>
      </c>
      <c r="I12" s="4">
        <f t="shared" si="0"/>
        <v>231.27472840758023</v>
      </c>
      <c r="J12" s="6">
        <f t="shared" si="1"/>
        <v>9.8540574523894434E-2</v>
      </c>
      <c r="K12" s="16">
        <f t="shared" si="2"/>
        <v>2347</v>
      </c>
      <c r="L12" s="7"/>
      <c r="M12" s="8"/>
    </row>
    <row r="13" spans="1:13" ht="57.75" customHeight="1" x14ac:dyDescent="0.2">
      <c r="A13" s="13">
        <v>11</v>
      </c>
      <c r="B13" s="14" t="s">
        <v>22</v>
      </c>
      <c r="C13" s="4">
        <v>12697</v>
      </c>
      <c r="D13" s="4">
        <v>12938</v>
      </c>
      <c r="E13" s="4">
        <v>12307</v>
      </c>
      <c r="F13" s="4">
        <f t="shared" si="3"/>
        <v>12647.33</v>
      </c>
      <c r="G13" s="5">
        <v>2</v>
      </c>
      <c r="H13" s="5" t="s">
        <v>11</v>
      </c>
      <c r="I13" s="4">
        <f t="shared" si="0"/>
        <v>318.41848773796625</v>
      </c>
      <c r="J13" s="6">
        <f t="shared" si="1"/>
        <v>2.5176735938570928E-2</v>
      </c>
      <c r="K13" s="16">
        <f t="shared" si="2"/>
        <v>25294.66</v>
      </c>
      <c r="L13" s="7"/>
      <c r="M13" s="8"/>
    </row>
    <row r="14" spans="1:13" ht="27" customHeight="1" x14ac:dyDescent="0.2">
      <c r="A14" s="13">
        <v>12</v>
      </c>
      <c r="B14" s="19" t="s">
        <v>23</v>
      </c>
      <c r="C14" s="4">
        <v>13678</v>
      </c>
      <c r="D14" s="4">
        <v>13969</v>
      </c>
      <c r="E14" s="4">
        <v>13420</v>
      </c>
      <c r="F14" s="4">
        <f t="shared" si="3"/>
        <v>13689</v>
      </c>
      <c r="G14" s="5">
        <v>1</v>
      </c>
      <c r="H14" s="5" t="s">
        <v>11</v>
      </c>
      <c r="I14" s="4">
        <f t="shared" si="0"/>
        <v>274.6652508054122</v>
      </c>
      <c r="J14" s="6">
        <f t="shared" si="1"/>
        <v>2.0064668770941062E-2</v>
      </c>
      <c r="K14" s="16">
        <f t="shared" si="2"/>
        <v>13689</v>
      </c>
      <c r="L14" s="7"/>
      <c r="M14" s="8"/>
    </row>
    <row r="15" spans="1:13" ht="24" x14ac:dyDescent="0.2">
      <c r="A15" s="13">
        <v>13</v>
      </c>
      <c r="B15" s="14" t="s">
        <v>24</v>
      </c>
      <c r="C15" s="4">
        <v>15014</v>
      </c>
      <c r="D15" s="4">
        <v>15297</v>
      </c>
      <c r="E15" s="4">
        <v>14727</v>
      </c>
      <c r="F15" s="4">
        <f t="shared" si="3"/>
        <v>15012.67</v>
      </c>
      <c r="G15" s="5">
        <v>1</v>
      </c>
      <c r="H15" s="5" t="s">
        <v>11</v>
      </c>
      <c r="I15" s="4">
        <f t="shared" si="0"/>
        <v>285.00233917168703</v>
      </c>
      <c r="J15" s="6">
        <f t="shared" si="1"/>
        <v>1.8984120690835608E-2</v>
      </c>
      <c r="K15" s="16">
        <f t="shared" si="2"/>
        <v>15012.67</v>
      </c>
      <c r="L15" s="7"/>
      <c r="M15" s="8"/>
    </row>
    <row r="16" spans="1:13" ht="35.25" customHeight="1" x14ac:dyDescent="0.2">
      <c r="A16" s="13">
        <v>14</v>
      </c>
      <c r="B16" s="19" t="s">
        <v>25</v>
      </c>
      <c r="C16" s="4">
        <v>21385</v>
      </c>
      <c r="D16" s="4">
        <v>21671</v>
      </c>
      <c r="E16" s="4">
        <v>21067</v>
      </c>
      <c r="F16" s="4">
        <f>ROUND(AVERAGE(C16:E16),2)</f>
        <v>21374.33</v>
      </c>
      <c r="G16" s="5">
        <v>1</v>
      </c>
      <c r="H16" s="5" t="s">
        <v>11</v>
      </c>
      <c r="I16" s="4">
        <f t="shared" si="0"/>
        <v>302.14124732206517</v>
      </c>
      <c r="J16" s="6">
        <f t="shared" si="1"/>
        <v>1.4135706116732788E-2</v>
      </c>
      <c r="K16" s="16">
        <f t="shared" si="2"/>
        <v>21374.33</v>
      </c>
      <c r="L16" s="7"/>
      <c r="M16" s="8"/>
    </row>
    <row r="17" spans="1:12" ht="14.25" customHeight="1" x14ac:dyDescent="0.2">
      <c r="A17" s="12"/>
      <c r="B17" s="20" t="s">
        <v>7</v>
      </c>
      <c r="C17" s="21"/>
      <c r="D17" s="21"/>
      <c r="E17" s="21"/>
      <c r="F17" s="21"/>
      <c r="G17" s="21"/>
      <c r="H17" s="21"/>
      <c r="I17" s="21"/>
      <c r="J17" s="22"/>
      <c r="K17" s="9">
        <f>SUM(K3:K16)</f>
        <v>450428.3</v>
      </c>
      <c r="L17" s="17"/>
    </row>
    <row r="22" spans="1:12" x14ac:dyDescent="0.2">
      <c r="C22" s="10"/>
      <c r="D22" s="10"/>
      <c r="E22" s="10"/>
    </row>
    <row r="23" spans="1:12" x14ac:dyDescent="0.2">
      <c r="C23" s="10"/>
      <c r="D23" s="10"/>
      <c r="E23" s="10"/>
    </row>
  </sheetData>
  <mergeCells count="8">
    <mergeCell ref="B17:J17"/>
    <mergeCell ref="B1:B2"/>
    <mergeCell ref="J1:J2"/>
    <mergeCell ref="A1:A2"/>
    <mergeCell ref="K1:K2"/>
    <mergeCell ref="G1:G2"/>
    <mergeCell ref="F1:F2"/>
    <mergeCell ref="I1:I2"/>
  </mergeCells>
  <pageMargins left="0.39370078740157483" right="0.43307086614173229" top="0.74803149606299213" bottom="0.74803149606299213" header="0.31496062992125984" footer="0.31496062992125984"/>
  <pageSetup paperSize="9" scale="8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НМЦК </vt:lpstr>
      <vt:lpstr>Лист1</vt:lpstr>
      <vt:lpstr>'НМЦК 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2026-06-25T12:30:55Z</dcterms:modified>
</cp:coreProperties>
</file>