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6440" tabRatio="710"/>
  </bookViews>
  <sheets>
    <sheet name="вакцинация" sheetId="27" r:id="rId1"/>
  </sheets>
  <definedNames>
    <definedName name="_xlnm.Print_Area" localSheetId="0">вакцинация!$A$2:$J$40</definedName>
  </definedNames>
  <calcPr calcId="145621"/>
</workbook>
</file>

<file path=xl/calcChain.xml><?xml version="1.0" encoding="utf-8"?>
<calcChain xmlns="http://schemas.openxmlformats.org/spreadsheetml/2006/main">
  <c r="F33" i="27" l="1"/>
  <c r="G33" i="27"/>
  <c r="F12" i="27" l="1"/>
  <c r="F13" i="27"/>
  <c r="F14" i="27"/>
  <c r="I14" i="27" s="1"/>
  <c r="J14" i="27" s="1"/>
  <c r="F15" i="27"/>
  <c r="F16" i="27"/>
  <c r="F17" i="27"/>
  <c r="I17" i="27" s="1"/>
  <c r="J17" i="27" s="1"/>
  <c r="F18" i="27"/>
  <c r="F19" i="27"/>
  <c r="F20" i="27"/>
  <c r="I20" i="27" s="1"/>
  <c r="J20" i="27" s="1"/>
  <c r="F21" i="27"/>
  <c r="F22" i="27"/>
  <c r="F23" i="27"/>
  <c r="F24" i="27"/>
  <c r="F25" i="27"/>
  <c r="F26" i="27"/>
  <c r="F27" i="27"/>
  <c r="F28" i="27"/>
  <c r="I28" i="27" s="1"/>
  <c r="J28" i="27" s="1"/>
  <c r="F29" i="27"/>
  <c r="F30" i="27"/>
  <c r="F31" i="27"/>
  <c r="F32" i="27"/>
  <c r="F34" i="27"/>
  <c r="F35" i="27"/>
  <c r="F9" i="27"/>
  <c r="I9" i="27" s="1"/>
  <c r="J9" i="27" s="1"/>
  <c r="F10" i="27"/>
  <c r="F11" i="27"/>
  <c r="F7" i="27"/>
  <c r="F8" i="27"/>
  <c r="I8" i="27" s="1"/>
  <c r="J8" i="27" s="1"/>
  <c r="F6" i="27"/>
  <c r="I34" i="27" l="1"/>
  <c r="J34" i="27" s="1"/>
  <c r="G18" i="27"/>
  <c r="G24" i="27"/>
  <c r="I24" i="27" s="1"/>
  <c r="J24" i="27" s="1"/>
  <c r="G9" i="27"/>
  <c r="G15" i="27"/>
  <c r="G27" i="27"/>
  <c r="G21" i="27"/>
  <c r="I23" i="27" s="1"/>
  <c r="J23" i="27" s="1"/>
  <c r="G6" i="27"/>
  <c r="G30" i="27"/>
  <c r="I32" i="27" s="1"/>
  <c r="J32" i="27" s="1"/>
  <c r="G12" i="27"/>
  <c r="J36" i="27" l="1"/>
  <c r="G36" i="27"/>
</calcChain>
</file>

<file path=xl/comments1.xml><?xml version="1.0" encoding="utf-8"?>
<comments xmlns="http://schemas.openxmlformats.org/spreadsheetml/2006/main">
  <authors>
    <author>Цыбикова Э.Г.</author>
  </authors>
  <commentList>
    <comment ref="B33" authorId="0">
      <text>
        <r>
          <rPr>
            <b/>
            <sz val="9"/>
            <color indexed="81"/>
            <rFont val="Tahoma"/>
            <family val="2"/>
            <charset val="204"/>
          </rPr>
          <t>Цыбикова Э.Г.: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<sst xmlns="http://schemas.openxmlformats.org/spreadsheetml/2006/main" count="69" uniqueCount="47">
  <si>
    <t>Объект закупки</t>
  </si>
  <si>
    <t>№ 
п/п</t>
  </si>
  <si>
    <t>Коэффициент
 вариации, %</t>
  </si>
  <si>
    <t>Потенциальный поставщик</t>
  </si>
  <si>
    <t>Объём</t>
  </si>
  <si>
    <t>Коэффициент вариации, НЕ ДОЛЖЕН ПРЕВЫШАТЬ 33%</t>
  </si>
  <si>
    <t>по НМЦК</t>
  </si>
  <si>
    <t xml:space="preserve">Итого по объекту </t>
  </si>
  <si>
    <t xml:space="preserve">НМЦК </t>
  </si>
  <si>
    <t>Определение начальной (максимальной) цены контракта  методом сопоставимых рыночных цен (анализа рынка) (НМЦК)  по:</t>
  </si>
  <si>
    <t xml:space="preserve">Выполнение работ по изготовлению информационных указателей и вывесок </t>
  </si>
  <si>
    <t>1.</t>
  </si>
  <si>
    <t>2.</t>
  </si>
  <si>
    <t xml:space="preserve">3. </t>
  </si>
  <si>
    <t>4.</t>
  </si>
  <si>
    <t>Изготовление таблички с наименованием организации для размещения в офисном помещении</t>
  </si>
  <si>
    <t xml:space="preserve">5. </t>
  </si>
  <si>
    <t>Изготовление табличики с наименованием орагнизации для размещения в офсином помещении</t>
  </si>
  <si>
    <t xml:space="preserve">6. </t>
  </si>
  <si>
    <t xml:space="preserve">7. </t>
  </si>
  <si>
    <t xml:space="preserve">8. </t>
  </si>
  <si>
    <t xml:space="preserve">9. </t>
  </si>
  <si>
    <t>10.</t>
  </si>
  <si>
    <t>Изготовление интерьерных табличек с указанием ФИО и должностей</t>
  </si>
  <si>
    <t>Изготовление интерьерных табличек с карманом под размещение графика работ учреждения</t>
  </si>
  <si>
    <t>Изготовление таблички с наименованием орагнизации для размещения в офисном помещении</t>
  </si>
  <si>
    <t>Изготовление баннера (пресс-вола)</t>
  </si>
  <si>
    <t xml:space="preserve">Изготовление вывески на фасад здания </t>
  </si>
  <si>
    <t>Изготовление флага</t>
  </si>
  <si>
    <t xml:space="preserve">Изготовление магнитного стенда для размещения внутренней информации учреждения </t>
  </si>
  <si>
    <t>Директор филиала ФКУ Упрдор "Прибайкалье" в г.Улан-Удэ</t>
  </si>
  <si>
    <t>А.С. Чубаровский</t>
  </si>
  <si>
    <t>Средняя цена за единицу</t>
  </si>
  <si>
    <t>Общая Цена (КП)</t>
  </si>
  <si>
    <t>Цена единицы товара (КП)</t>
  </si>
  <si>
    <t xml:space="preserve">Минимальная цена из предложенных </t>
  </si>
  <si>
    <t>Общая цена</t>
  </si>
  <si>
    <t xml:space="preserve">
На основании п. 2 ст. 72 Бюджетного кодекса РФ государственные контракты заключаются в соответствии с планом-графиком закупок товаров, работ, услуг для обеспечения государственных нужд и оплачиваются в пределах лимитов бюджетных обязательств. 
В связи с тем, что по результатам произведенного расчета стоимости услуг по позициям 1-5,7,8,10 коэффициент вариации превышает 33%, стоимость услуг рассчитали из  предложений, содержащих минимальную цену услуги. НМЦК установили в пределах суммы лимитов бюджетных обязательств в размере  125 463,8333 руб. (сто двадцать пять тысяч четыреста шестьдесят три рубля 83 копейки). 
</t>
  </si>
  <si>
    <t xml:space="preserve">Предложение № 1 Вх. № 3667 от 09.06.2026 </t>
  </si>
  <si>
    <t xml:space="preserve">Предложение № 2 Вх. № 3666 от 09.06.2026 </t>
  </si>
  <si>
    <t>Предложение № 3 Вх. № 3665 от 09.06.2026</t>
  </si>
  <si>
    <t>Предложение № 1 Вх. № 3667 от 09.06.2026</t>
  </si>
  <si>
    <t xml:space="preserve">Предложение № 3 Вх. № 3665 от 09.06.2026 </t>
  </si>
  <si>
    <t xml:space="preserve">Предложение № 1 Вх. № 3667 от 09.06.2026  </t>
  </si>
  <si>
    <t>Предложение № 2 Вх. № 3666 от 09.06.2026</t>
  </si>
  <si>
    <t>Предложение № 1 
Вх. № 3516 от 04.06.2026</t>
  </si>
  <si>
    <t xml:space="preserve">Предложение № 2 Вх. № 3666 от 09.06.2026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</si>
</sst>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4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0" borderId="8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  <pageSetUpPr fitToPage="1"/>
  </sheetPr>
  <dimension ref="A1:P40"/>
  <sheetViews>
    <sheetView tabSelected="1" view="pageBreakPreview" zoomScale="81" zoomScaleNormal="70" zoomScaleSheetLayoutView="81" workbookViewId="0">
      <selection activeCell="C34" sqref="C34"/>
    </sheetView>
  </sheetViews>
  <sheetFormatPr defaultColWidth="9.140625" defaultRowHeight="15.75" x14ac:dyDescent="0.25"/>
  <cols>
    <col min="1" max="1" width="4.28515625" style="1" bestFit="1" customWidth="1"/>
    <col min="2" max="2" width="31.42578125" style="1" customWidth="1"/>
    <col min="3" max="3" width="29" style="1" customWidth="1"/>
    <col min="4" max="4" width="7.140625" style="1" customWidth="1"/>
    <col min="5" max="5" width="22.140625" style="1" customWidth="1"/>
    <col min="6" max="6" width="22.140625" style="7" customWidth="1"/>
    <col min="7" max="7" width="17.5703125" style="1" customWidth="1"/>
    <col min="8" max="8" width="15.5703125" style="1" customWidth="1"/>
    <col min="9" max="9" width="21.7109375" style="1" customWidth="1"/>
    <col min="10" max="10" width="18.85546875" style="1" customWidth="1"/>
    <col min="11" max="11" width="14.5703125" style="1" customWidth="1"/>
    <col min="12" max="12" width="22.7109375" style="1" customWidth="1"/>
    <col min="13" max="13" width="15.140625" style="1" bestFit="1" customWidth="1"/>
    <col min="14" max="15" width="9.140625" style="1"/>
    <col min="16" max="16" width="19.7109375" style="1" customWidth="1"/>
    <col min="17" max="17" width="17.140625" style="1" bestFit="1" customWidth="1"/>
    <col min="18" max="16384" width="9.140625" style="1"/>
  </cols>
  <sheetData>
    <row r="1" spans="1:16" x14ac:dyDescent="0.25">
      <c r="A1" s="49" t="s">
        <v>5</v>
      </c>
      <c r="B1" s="49"/>
      <c r="C1" s="49"/>
      <c r="D1" s="49"/>
      <c r="E1" s="49"/>
      <c r="F1" s="49"/>
      <c r="G1" s="49"/>
      <c r="H1" s="49"/>
      <c r="I1" s="49"/>
    </row>
    <row r="2" spans="1:16" ht="62.25" customHeight="1" x14ac:dyDescent="0.25">
      <c r="A2" s="50" t="s">
        <v>9</v>
      </c>
      <c r="B2" s="50"/>
      <c r="C2" s="50"/>
      <c r="D2" s="50"/>
      <c r="E2" s="50"/>
      <c r="F2" s="50"/>
      <c r="G2" s="50"/>
      <c r="H2" s="50"/>
    </row>
    <row r="3" spans="1:16" ht="66.75" customHeight="1" x14ac:dyDescent="0.25">
      <c r="A3" s="51" t="s">
        <v>10</v>
      </c>
      <c r="B3" s="51"/>
      <c r="C3" s="51"/>
      <c r="D3" s="51"/>
      <c r="E3" s="51"/>
      <c r="F3" s="51"/>
      <c r="G3" s="51"/>
      <c r="H3" s="51"/>
    </row>
    <row r="4" spans="1:16" ht="18.75" x14ac:dyDescent="0.25">
      <c r="A4" s="9"/>
      <c r="B4" s="9"/>
      <c r="C4" s="9"/>
      <c r="D4" s="9"/>
      <c r="E4" s="9"/>
      <c r="F4" s="9"/>
      <c r="G4" s="9"/>
      <c r="H4" s="9"/>
      <c r="I4" s="27"/>
      <c r="J4" s="27"/>
    </row>
    <row r="5" spans="1:16" ht="50.25" customHeight="1" x14ac:dyDescent="0.25">
      <c r="A5" s="10" t="s">
        <v>1</v>
      </c>
      <c r="B5" s="10" t="s">
        <v>0</v>
      </c>
      <c r="C5" s="10" t="s">
        <v>3</v>
      </c>
      <c r="D5" s="10" t="s">
        <v>4</v>
      </c>
      <c r="E5" s="10" t="s">
        <v>33</v>
      </c>
      <c r="F5" s="13" t="s">
        <v>34</v>
      </c>
      <c r="G5" s="10" t="s">
        <v>32</v>
      </c>
      <c r="H5" s="33" t="s">
        <v>2</v>
      </c>
      <c r="I5" s="27" t="s">
        <v>35</v>
      </c>
      <c r="J5" s="27" t="s">
        <v>36</v>
      </c>
      <c r="K5" s="8"/>
      <c r="P5" s="1" t="s">
        <v>6</v>
      </c>
    </row>
    <row r="6" spans="1:16" s="6" customFormat="1" ht="46.5" customHeight="1" x14ac:dyDescent="0.25">
      <c r="A6" s="41" t="s">
        <v>11</v>
      </c>
      <c r="B6" s="41" t="s">
        <v>24</v>
      </c>
      <c r="C6" s="27" t="s">
        <v>38</v>
      </c>
      <c r="D6" s="24">
        <v>13</v>
      </c>
      <c r="E6" s="11">
        <v>12421</v>
      </c>
      <c r="F6" s="23">
        <f>E6/D6</f>
        <v>955.46153846153845</v>
      </c>
      <c r="G6" s="37">
        <f>SUM(F6:F8)*0.33333333333333</f>
        <v>1247.384615384603</v>
      </c>
      <c r="H6" s="41">
        <v>52.69</v>
      </c>
      <c r="I6" s="27"/>
      <c r="J6" s="27"/>
      <c r="K6" s="2"/>
    </row>
    <row r="7" spans="1:16" s="6" customFormat="1" ht="47.25" customHeight="1" x14ac:dyDescent="0.25">
      <c r="A7" s="42"/>
      <c r="B7" s="42"/>
      <c r="C7" s="27" t="s">
        <v>39</v>
      </c>
      <c r="D7" s="25">
        <v>13</v>
      </c>
      <c r="E7" s="12">
        <v>26000</v>
      </c>
      <c r="F7" s="23">
        <f t="shared" ref="F7:F35" si="0">E7/D7</f>
        <v>2000</v>
      </c>
      <c r="G7" s="38"/>
      <c r="H7" s="42"/>
      <c r="I7" s="27"/>
      <c r="J7" s="27"/>
      <c r="K7" s="2"/>
    </row>
    <row r="8" spans="1:16" s="6" customFormat="1" ht="51.75" customHeight="1" x14ac:dyDescent="0.25">
      <c r="A8" s="43"/>
      <c r="B8" s="43"/>
      <c r="C8" s="27" t="s">
        <v>40</v>
      </c>
      <c r="D8" s="26">
        <v>13</v>
      </c>
      <c r="E8" s="12">
        <v>10227</v>
      </c>
      <c r="F8" s="23">
        <f t="shared" si="0"/>
        <v>786.69230769230774</v>
      </c>
      <c r="G8" s="39"/>
      <c r="H8" s="43"/>
      <c r="I8" s="31">
        <f>F8</f>
        <v>786.69230769230774</v>
      </c>
      <c r="J8" s="27">
        <f>I8*D8</f>
        <v>10227</v>
      </c>
      <c r="K8" s="2"/>
    </row>
    <row r="9" spans="1:16" s="6" customFormat="1" ht="51.75" customHeight="1" x14ac:dyDescent="0.25">
      <c r="A9" s="41" t="s">
        <v>12</v>
      </c>
      <c r="B9" s="41" t="s">
        <v>23</v>
      </c>
      <c r="C9" s="27" t="s">
        <v>41</v>
      </c>
      <c r="D9" s="24">
        <v>5</v>
      </c>
      <c r="E9" s="10">
        <v>2572.5</v>
      </c>
      <c r="F9" s="23">
        <f>E9/D9</f>
        <v>514.5</v>
      </c>
      <c r="G9" s="37">
        <f>SUM(F9:F11)*0.33333333333</f>
        <v>965.63333332367699</v>
      </c>
      <c r="H9" s="41">
        <v>68.09</v>
      </c>
      <c r="I9" s="31">
        <f>F9</f>
        <v>514.5</v>
      </c>
      <c r="J9" s="27">
        <f>I9*D9</f>
        <v>2572.5</v>
      </c>
      <c r="K9" s="2"/>
    </row>
    <row r="10" spans="1:16" s="6" customFormat="1" ht="48" customHeight="1" x14ac:dyDescent="0.25">
      <c r="A10" s="42"/>
      <c r="B10" s="42"/>
      <c r="C10" s="27" t="s">
        <v>39</v>
      </c>
      <c r="D10" s="25">
        <v>5</v>
      </c>
      <c r="E10" s="12">
        <v>8600</v>
      </c>
      <c r="F10" s="23">
        <f t="shared" si="0"/>
        <v>1720</v>
      </c>
      <c r="G10" s="38"/>
      <c r="H10" s="42"/>
      <c r="I10" s="27"/>
      <c r="J10" s="27"/>
      <c r="K10" s="2"/>
    </row>
    <row r="11" spans="1:16" s="6" customFormat="1" ht="45" customHeight="1" x14ac:dyDescent="0.25">
      <c r="A11" s="43"/>
      <c r="B11" s="43"/>
      <c r="C11" s="27" t="s">
        <v>42</v>
      </c>
      <c r="D11" s="26">
        <v>5</v>
      </c>
      <c r="E11" s="12">
        <v>3312</v>
      </c>
      <c r="F11" s="23">
        <f t="shared" si="0"/>
        <v>662.4</v>
      </c>
      <c r="G11" s="39"/>
      <c r="H11" s="43"/>
      <c r="I11" s="31"/>
      <c r="J11" s="27"/>
      <c r="K11" s="2"/>
    </row>
    <row r="12" spans="1:16" s="6" customFormat="1" ht="50.25" customHeight="1" x14ac:dyDescent="0.25">
      <c r="A12" s="41" t="s">
        <v>13</v>
      </c>
      <c r="B12" s="41" t="s">
        <v>29</v>
      </c>
      <c r="C12" s="27" t="s">
        <v>43</v>
      </c>
      <c r="D12" s="24">
        <v>1</v>
      </c>
      <c r="E12" s="12">
        <v>27380</v>
      </c>
      <c r="F12" s="23">
        <f t="shared" si="0"/>
        <v>27380</v>
      </c>
      <c r="G12" s="37">
        <f>SUM(F12:F14)*0.33333333333</f>
        <v>19736.6666664693</v>
      </c>
      <c r="H12" s="41">
        <v>37</v>
      </c>
      <c r="I12" s="31"/>
      <c r="J12" s="31"/>
      <c r="K12" s="2"/>
    </row>
    <row r="13" spans="1:16" s="6" customFormat="1" ht="50.25" customHeight="1" x14ac:dyDescent="0.25">
      <c r="A13" s="42"/>
      <c r="B13" s="42"/>
      <c r="C13" s="27" t="s">
        <v>44</v>
      </c>
      <c r="D13" s="24">
        <v>1</v>
      </c>
      <c r="E13" s="12">
        <v>19000</v>
      </c>
      <c r="F13" s="23">
        <f t="shared" si="0"/>
        <v>19000</v>
      </c>
      <c r="G13" s="38"/>
      <c r="H13" s="42"/>
      <c r="I13" s="27"/>
      <c r="J13" s="27"/>
      <c r="K13" s="2"/>
    </row>
    <row r="14" spans="1:16" s="6" customFormat="1" ht="50.25" customHeight="1" x14ac:dyDescent="0.25">
      <c r="A14" s="43"/>
      <c r="B14" s="43"/>
      <c r="C14" s="27" t="s">
        <v>42</v>
      </c>
      <c r="D14" s="24">
        <v>1</v>
      </c>
      <c r="E14" s="12">
        <v>12830</v>
      </c>
      <c r="F14" s="23">
        <f t="shared" si="0"/>
        <v>12830</v>
      </c>
      <c r="G14" s="39"/>
      <c r="H14" s="43"/>
      <c r="I14" s="31">
        <f>F14</f>
        <v>12830</v>
      </c>
      <c r="J14" s="27">
        <f>I14*D14</f>
        <v>12830</v>
      </c>
      <c r="K14" s="2"/>
    </row>
    <row r="15" spans="1:16" s="6" customFormat="1" ht="50.25" customHeight="1" x14ac:dyDescent="0.25">
      <c r="A15" s="41" t="s">
        <v>14</v>
      </c>
      <c r="B15" s="41" t="s">
        <v>15</v>
      </c>
      <c r="C15" s="27" t="s">
        <v>43</v>
      </c>
      <c r="D15" s="24">
        <v>1</v>
      </c>
      <c r="E15" s="12">
        <v>3255</v>
      </c>
      <c r="F15" s="23">
        <f t="shared" si="0"/>
        <v>3255</v>
      </c>
      <c r="G15" s="37">
        <f>SUM(F15:F17)*0.33333333333</f>
        <v>2706.166666639605</v>
      </c>
      <c r="H15" s="41">
        <v>41.52</v>
      </c>
      <c r="I15" s="27"/>
      <c r="J15" s="27"/>
      <c r="K15" s="2"/>
    </row>
    <row r="16" spans="1:16" s="6" customFormat="1" ht="50.25" customHeight="1" x14ac:dyDescent="0.25">
      <c r="A16" s="42"/>
      <c r="B16" s="42"/>
      <c r="C16" s="27" t="s">
        <v>39</v>
      </c>
      <c r="D16" s="24">
        <v>1</v>
      </c>
      <c r="E16" s="12">
        <v>3450</v>
      </c>
      <c r="F16" s="23">
        <f t="shared" si="0"/>
        <v>3450</v>
      </c>
      <c r="G16" s="38"/>
      <c r="H16" s="42"/>
      <c r="I16" s="27"/>
      <c r="J16" s="27"/>
      <c r="K16" s="2"/>
    </row>
    <row r="17" spans="1:11" s="6" customFormat="1" ht="50.25" customHeight="1" x14ac:dyDescent="0.25">
      <c r="A17" s="43"/>
      <c r="B17" s="43"/>
      <c r="C17" s="27" t="s">
        <v>42</v>
      </c>
      <c r="D17" s="24">
        <v>1</v>
      </c>
      <c r="E17" s="11">
        <v>1413.5</v>
      </c>
      <c r="F17" s="23">
        <f t="shared" si="0"/>
        <v>1413.5</v>
      </c>
      <c r="G17" s="39"/>
      <c r="H17" s="43"/>
      <c r="I17" s="31">
        <f>F17</f>
        <v>1413.5</v>
      </c>
      <c r="J17" s="31">
        <f>I17</f>
        <v>1413.5</v>
      </c>
      <c r="K17" s="2"/>
    </row>
    <row r="18" spans="1:11" s="6" customFormat="1" ht="50.25" customHeight="1" x14ac:dyDescent="0.25">
      <c r="A18" s="41" t="s">
        <v>16</v>
      </c>
      <c r="B18" s="41" t="s">
        <v>17</v>
      </c>
      <c r="C18" s="27" t="s">
        <v>43</v>
      </c>
      <c r="D18" s="24">
        <v>1</v>
      </c>
      <c r="E18" s="12">
        <v>2310</v>
      </c>
      <c r="F18" s="23">
        <f t="shared" si="0"/>
        <v>2310</v>
      </c>
      <c r="G18" s="37">
        <f>SUM(F18:F20)*0.33333333333</f>
        <v>2307.8333333102551</v>
      </c>
      <c r="H18" s="41">
        <v>38.71</v>
      </c>
      <c r="I18" s="27"/>
      <c r="J18" s="27"/>
      <c r="K18" s="2"/>
    </row>
    <row r="19" spans="1:11" s="6" customFormat="1" ht="50.25" customHeight="1" x14ac:dyDescent="0.25">
      <c r="A19" s="42"/>
      <c r="B19" s="42"/>
      <c r="C19" s="27" t="s">
        <v>39</v>
      </c>
      <c r="D19" s="24">
        <v>1</v>
      </c>
      <c r="E19" s="12">
        <v>3200</v>
      </c>
      <c r="F19" s="23">
        <f t="shared" si="0"/>
        <v>3200</v>
      </c>
      <c r="G19" s="38"/>
      <c r="H19" s="42"/>
      <c r="I19" s="27"/>
      <c r="J19" s="27"/>
      <c r="K19" s="2"/>
    </row>
    <row r="20" spans="1:11" s="6" customFormat="1" ht="50.25" customHeight="1" x14ac:dyDescent="0.25">
      <c r="A20" s="43"/>
      <c r="B20" s="43"/>
      <c r="C20" s="27" t="s">
        <v>42</v>
      </c>
      <c r="D20" s="24">
        <v>1</v>
      </c>
      <c r="E20" s="11">
        <v>1413.5</v>
      </c>
      <c r="F20" s="23">
        <f t="shared" si="0"/>
        <v>1413.5</v>
      </c>
      <c r="G20" s="39"/>
      <c r="H20" s="43"/>
      <c r="I20" s="31">
        <f>F20</f>
        <v>1413.5</v>
      </c>
      <c r="J20" s="31">
        <f>I20</f>
        <v>1413.5</v>
      </c>
      <c r="K20" s="2"/>
    </row>
    <row r="21" spans="1:11" s="6" customFormat="1" ht="50.25" customHeight="1" x14ac:dyDescent="0.25">
      <c r="A21" s="41" t="s">
        <v>18</v>
      </c>
      <c r="B21" s="41" t="s">
        <v>25</v>
      </c>
      <c r="C21" s="27" t="s">
        <v>38</v>
      </c>
      <c r="D21" s="24">
        <v>1</v>
      </c>
      <c r="E21" s="12">
        <v>16380</v>
      </c>
      <c r="F21" s="23">
        <f t="shared" si="0"/>
        <v>16380</v>
      </c>
      <c r="G21" s="37">
        <f>SUM(F21:F23)*0.33333333333</f>
        <v>15911.66666650755</v>
      </c>
      <c r="H21" s="34">
        <v>26.16</v>
      </c>
      <c r="I21" s="27"/>
      <c r="J21" s="27"/>
      <c r="K21" s="2"/>
    </row>
    <row r="22" spans="1:11" s="6" customFormat="1" ht="50.25" customHeight="1" x14ac:dyDescent="0.25">
      <c r="A22" s="42"/>
      <c r="B22" s="42"/>
      <c r="C22" s="27" t="s">
        <v>39</v>
      </c>
      <c r="D22" s="24">
        <v>1</v>
      </c>
      <c r="E22" s="12">
        <v>19820</v>
      </c>
      <c r="F22" s="23">
        <f t="shared" si="0"/>
        <v>19820</v>
      </c>
      <c r="G22" s="38"/>
      <c r="H22" s="35"/>
      <c r="I22" s="27"/>
      <c r="J22" s="27"/>
      <c r="K22" s="2"/>
    </row>
    <row r="23" spans="1:11" s="6" customFormat="1" ht="50.25" customHeight="1" x14ac:dyDescent="0.25">
      <c r="A23" s="43"/>
      <c r="B23" s="43"/>
      <c r="C23" s="27" t="s">
        <v>42</v>
      </c>
      <c r="D23" s="24">
        <v>1</v>
      </c>
      <c r="E23" s="12">
        <v>11535</v>
      </c>
      <c r="F23" s="23">
        <f t="shared" si="0"/>
        <v>11535</v>
      </c>
      <c r="G23" s="39"/>
      <c r="H23" s="36"/>
      <c r="I23" s="31">
        <f>G21</f>
        <v>15911.66666650755</v>
      </c>
      <c r="J23" s="31">
        <f>I23</f>
        <v>15911.66666650755</v>
      </c>
      <c r="K23" s="2"/>
    </row>
    <row r="24" spans="1:11" s="6" customFormat="1" ht="50.25" customHeight="1" x14ac:dyDescent="0.25">
      <c r="A24" s="41" t="s">
        <v>19</v>
      </c>
      <c r="B24" s="41" t="s">
        <v>25</v>
      </c>
      <c r="C24" s="27" t="s">
        <v>38</v>
      </c>
      <c r="D24" s="24">
        <v>1</v>
      </c>
      <c r="E24" s="12">
        <v>15015</v>
      </c>
      <c r="F24" s="23">
        <f t="shared" si="0"/>
        <v>15015</v>
      </c>
      <c r="G24" s="37">
        <f>SUM(F24:F26)*0.33333333333</f>
        <v>21607.333333117258</v>
      </c>
      <c r="H24" s="34">
        <v>29.86</v>
      </c>
      <c r="I24" s="31">
        <f>G24</f>
        <v>21607.333333117258</v>
      </c>
      <c r="J24" s="31">
        <f>I24</f>
        <v>21607.333333117258</v>
      </c>
      <c r="K24" s="2"/>
    </row>
    <row r="25" spans="1:11" s="6" customFormat="1" ht="50.25" customHeight="1" x14ac:dyDescent="0.25">
      <c r="A25" s="42"/>
      <c r="B25" s="42"/>
      <c r="C25" s="27" t="s">
        <v>39</v>
      </c>
      <c r="D25" s="24">
        <v>1</v>
      </c>
      <c r="E25" s="12">
        <v>21900</v>
      </c>
      <c r="F25" s="23">
        <f t="shared" si="0"/>
        <v>21900</v>
      </c>
      <c r="G25" s="38"/>
      <c r="H25" s="35"/>
      <c r="I25" s="27"/>
      <c r="J25" s="27"/>
      <c r="K25" s="2"/>
    </row>
    <row r="26" spans="1:11" s="6" customFormat="1" ht="50.25" customHeight="1" x14ac:dyDescent="0.25">
      <c r="A26" s="43"/>
      <c r="B26" s="43"/>
      <c r="C26" s="27" t="s">
        <v>42</v>
      </c>
      <c r="D26" s="24">
        <v>1</v>
      </c>
      <c r="E26" s="12">
        <v>27907</v>
      </c>
      <c r="F26" s="23">
        <f t="shared" si="0"/>
        <v>27907</v>
      </c>
      <c r="G26" s="39"/>
      <c r="H26" s="36"/>
      <c r="I26" s="27"/>
      <c r="J26" s="27"/>
      <c r="K26" s="2"/>
    </row>
    <row r="27" spans="1:11" s="6" customFormat="1" ht="50.25" customHeight="1" x14ac:dyDescent="0.25">
      <c r="A27" s="41" t="s">
        <v>20</v>
      </c>
      <c r="B27" s="41" t="s">
        <v>26</v>
      </c>
      <c r="C27" s="27" t="s">
        <v>43</v>
      </c>
      <c r="D27" s="24">
        <v>1</v>
      </c>
      <c r="E27" s="11">
        <v>28507.5</v>
      </c>
      <c r="F27" s="23">
        <f t="shared" si="0"/>
        <v>28507.5</v>
      </c>
      <c r="G27" s="37">
        <f>SUM(F27:F29)*0.33333333333</f>
        <v>16565.833333167673</v>
      </c>
      <c r="H27" s="41">
        <v>62.45</v>
      </c>
      <c r="I27" s="27"/>
      <c r="J27" s="27"/>
      <c r="K27" s="2"/>
    </row>
    <row r="28" spans="1:11" s="6" customFormat="1" ht="50.25" customHeight="1" x14ac:dyDescent="0.25">
      <c r="A28" s="42"/>
      <c r="B28" s="42"/>
      <c r="C28" s="27" t="s">
        <v>39</v>
      </c>
      <c r="D28" s="24">
        <v>1</v>
      </c>
      <c r="E28" s="12">
        <v>10300</v>
      </c>
      <c r="F28" s="23">
        <f t="shared" si="0"/>
        <v>10300</v>
      </c>
      <c r="G28" s="38"/>
      <c r="H28" s="42"/>
      <c r="I28" s="31">
        <f>F28</f>
        <v>10300</v>
      </c>
      <c r="J28" s="31">
        <f>I28</f>
        <v>10300</v>
      </c>
      <c r="K28" s="2"/>
    </row>
    <row r="29" spans="1:11" s="6" customFormat="1" ht="50.25" customHeight="1" x14ac:dyDescent="0.25">
      <c r="A29" s="43"/>
      <c r="B29" s="43"/>
      <c r="C29" s="27" t="s">
        <v>42</v>
      </c>
      <c r="D29" s="24">
        <v>1</v>
      </c>
      <c r="E29" s="12">
        <v>10890</v>
      </c>
      <c r="F29" s="23">
        <f t="shared" si="0"/>
        <v>10890</v>
      </c>
      <c r="G29" s="39"/>
      <c r="H29" s="43"/>
      <c r="I29" s="27"/>
      <c r="J29" s="27"/>
      <c r="K29" s="2"/>
    </row>
    <row r="30" spans="1:11" s="6" customFormat="1" ht="50.25" customHeight="1" x14ac:dyDescent="0.25">
      <c r="A30" s="41" t="s">
        <v>21</v>
      </c>
      <c r="B30" s="41" t="s">
        <v>27</v>
      </c>
      <c r="C30" s="27" t="s">
        <v>43</v>
      </c>
      <c r="D30" s="24">
        <v>1</v>
      </c>
      <c r="E30" s="10">
        <v>39774</v>
      </c>
      <c r="F30" s="23">
        <f t="shared" si="0"/>
        <v>39774</v>
      </c>
      <c r="G30" s="37">
        <f>SUM(F30:F32)*0.33333333333</f>
        <v>45188.333332881448</v>
      </c>
      <c r="H30" s="34">
        <v>22.66</v>
      </c>
      <c r="I30" s="27"/>
      <c r="J30" s="27"/>
      <c r="K30" s="2"/>
    </row>
    <row r="31" spans="1:11" s="6" customFormat="1" ht="50.25" customHeight="1" x14ac:dyDescent="0.25">
      <c r="A31" s="42"/>
      <c r="B31" s="42"/>
      <c r="C31" s="27" t="s">
        <v>39</v>
      </c>
      <c r="D31" s="24">
        <v>1</v>
      </c>
      <c r="E31" s="12">
        <v>57000</v>
      </c>
      <c r="F31" s="23">
        <f t="shared" si="0"/>
        <v>57000</v>
      </c>
      <c r="G31" s="38"/>
      <c r="H31" s="35"/>
      <c r="I31" s="27"/>
      <c r="J31" s="27"/>
      <c r="K31" s="2"/>
    </row>
    <row r="32" spans="1:11" s="6" customFormat="1" ht="50.25" customHeight="1" x14ac:dyDescent="0.25">
      <c r="A32" s="43"/>
      <c r="B32" s="43"/>
      <c r="C32" s="27" t="s">
        <v>42</v>
      </c>
      <c r="D32" s="24">
        <v>1</v>
      </c>
      <c r="E32" s="12">
        <v>38791</v>
      </c>
      <c r="F32" s="23">
        <f t="shared" si="0"/>
        <v>38791</v>
      </c>
      <c r="G32" s="39"/>
      <c r="H32" s="36"/>
      <c r="I32" s="31">
        <f>G30</f>
        <v>45188.333332881448</v>
      </c>
      <c r="J32" s="31">
        <f>I32</f>
        <v>45188.333332881448</v>
      </c>
      <c r="K32" s="2"/>
    </row>
    <row r="33" spans="1:16" ht="48.75" customHeight="1" x14ac:dyDescent="0.25">
      <c r="A33" s="41" t="s">
        <v>22</v>
      </c>
      <c r="B33" s="52" t="s">
        <v>28</v>
      </c>
      <c r="C33" s="28" t="s">
        <v>45</v>
      </c>
      <c r="D33" s="24">
        <v>1</v>
      </c>
      <c r="E33" s="14">
        <v>7455</v>
      </c>
      <c r="F33" s="23">
        <f t="shared" si="0"/>
        <v>7455</v>
      </c>
      <c r="G33" s="37">
        <f>SUM(F33:F35)*0.33333333333</f>
        <v>5384.9999999461497</v>
      </c>
      <c r="H33" s="53">
        <v>33.92</v>
      </c>
      <c r="I33" s="30"/>
      <c r="J33" s="27"/>
      <c r="N33" s="3"/>
      <c r="O33" s="4"/>
    </row>
    <row r="34" spans="1:16" ht="48" customHeight="1" x14ac:dyDescent="0.25">
      <c r="A34" s="42"/>
      <c r="B34" s="52"/>
      <c r="C34" s="28" t="s">
        <v>46</v>
      </c>
      <c r="D34" s="24">
        <v>1</v>
      </c>
      <c r="E34" s="15">
        <v>4000</v>
      </c>
      <c r="F34" s="23">
        <f t="shared" si="0"/>
        <v>4000</v>
      </c>
      <c r="G34" s="38"/>
      <c r="H34" s="53"/>
      <c r="I34" s="31">
        <f>F34</f>
        <v>4000</v>
      </c>
      <c r="J34" s="27">
        <f>I34*D34</f>
        <v>4000</v>
      </c>
      <c r="P34" s="4"/>
    </row>
    <row r="35" spans="1:16" ht="45.75" customHeight="1" x14ac:dyDescent="0.25">
      <c r="A35" s="43"/>
      <c r="B35" s="52"/>
      <c r="C35" s="28" t="s">
        <v>42</v>
      </c>
      <c r="D35" s="24">
        <v>1</v>
      </c>
      <c r="E35" s="15">
        <v>4700</v>
      </c>
      <c r="F35" s="23">
        <f t="shared" si="0"/>
        <v>4700</v>
      </c>
      <c r="G35" s="39"/>
      <c r="H35" s="53"/>
      <c r="I35" s="31"/>
      <c r="J35" s="27"/>
      <c r="P35" s="4"/>
    </row>
    <row r="36" spans="1:16" ht="18.75" x14ac:dyDescent="0.25">
      <c r="A36" s="10"/>
      <c r="B36" s="48" t="s">
        <v>8</v>
      </c>
      <c r="C36" s="48"/>
      <c r="D36" s="48"/>
      <c r="E36" s="48"/>
      <c r="F36" s="16"/>
      <c r="G36" s="29">
        <f>SUM(G6:G35)</f>
        <v>131621.85128074751</v>
      </c>
      <c r="H36" s="18"/>
      <c r="I36" s="31"/>
      <c r="J36" s="19">
        <f>SUM(J6:J35)</f>
        <v>125463.83333250626</v>
      </c>
      <c r="P36" s="4"/>
    </row>
    <row r="37" spans="1:16" s="5" customFormat="1" ht="18.75" x14ac:dyDescent="0.25">
      <c r="A37" s="19"/>
      <c r="B37" s="45" t="s">
        <v>7</v>
      </c>
      <c r="C37" s="46"/>
      <c r="D37" s="46"/>
      <c r="E37" s="47"/>
      <c r="F37" s="20"/>
      <c r="G37" s="17"/>
      <c r="H37" s="19"/>
      <c r="I37" s="32"/>
      <c r="J37" s="32"/>
    </row>
    <row r="38" spans="1:16" ht="18.75" x14ac:dyDescent="0.25">
      <c r="A38" s="21"/>
      <c r="B38" s="21"/>
      <c r="C38" s="21"/>
      <c r="D38" s="21"/>
      <c r="E38" s="21"/>
      <c r="F38" s="22"/>
      <c r="G38" s="21"/>
      <c r="H38" s="21"/>
    </row>
    <row r="39" spans="1:16" ht="119.25" customHeight="1" x14ac:dyDescent="0.25">
      <c r="A39" s="21"/>
      <c r="B39" s="40" t="s">
        <v>37</v>
      </c>
      <c r="C39" s="40"/>
      <c r="D39" s="40"/>
      <c r="E39" s="40"/>
      <c r="F39" s="40"/>
      <c r="G39" s="40"/>
      <c r="H39" s="40"/>
      <c r="I39" s="40"/>
      <c r="J39" s="40"/>
    </row>
    <row r="40" spans="1:16" ht="46.5" customHeight="1" x14ac:dyDescent="0.25">
      <c r="A40" s="21"/>
      <c r="B40" s="44" t="s">
        <v>30</v>
      </c>
      <c r="C40" s="44"/>
      <c r="D40" s="21"/>
      <c r="E40" s="21"/>
      <c r="F40" s="22"/>
      <c r="G40" s="40" t="s">
        <v>31</v>
      </c>
      <c r="H40" s="40"/>
    </row>
  </sheetData>
  <mergeCells count="48">
    <mergeCell ref="A1:I1"/>
    <mergeCell ref="A2:H2"/>
    <mergeCell ref="A3:H3"/>
    <mergeCell ref="B33:B35"/>
    <mergeCell ref="G33:G35"/>
    <mergeCell ref="H33:H35"/>
    <mergeCell ref="B6:B8"/>
    <mergeCell ref="A6:A8"/>
    <mergeCell ref="B9:B11"/>
    <mergeCell ref="A9:A11"/>
    <mergeCell ref="B12:B14"/>
    <mergeCell ref="A12:A14"/>
    <mergeCell ref="B15:B17"/>
    <mergeCell ref="A15:A17"/>
    <mergeCell ref="B18:B20"/>
    <mergeCell ref="A18:A20"/>
    <mergeCell ref="A21:A23"/>
    <mergeCell ref="B24:B26"/>
    <mergeCell ref="A24:A26"/>
    <mergeCell ref="B27:B29"/>
    <mergeCell ref="A27:A29"/>
    <mergeCell ref="A30:A32"/>
    <mergeCell ref="A33:A35"/>
    <mergeCell ref="G6:G8"/>
    <mergeCell ref="H6:H8"/>
    <mergeCell ref="G9:G11"/>
    <mergeCell ref="H9:H11"/>
    <mergeCell ref="G12:G14"/>
    <mergeCell ref="H12:H14"/>
    <mergeCell ref="G15:G17"/>
    <mergeCell ref="H15:H17"/>
    <mergeCell ref="G18:G20"/>
    <mergeCell ref="H18:H20"/>
    <mergeCell ref="G21:G23"/>
    <mergeCell ref="H21:H23"/>
    <mergeCell ref="G24:G26"/>
    <mergeCell ref="B21:B23"/>
    <mergeCell ref="H24:H26"/>
    <mergeCell ref="G27:G29"/>
    <mergeCell ref="G40:H40"/>
    <mergeCell ref="H27:H29"/>
    <mergeCell ref="G30:G32"/>
    <mergeCell ref="H30:H32"/>
    <mergeCell ref="B39:J39"/>
    <mergeCell ref="B40:C40"/>
    <mergeCell ref="B37:E37"/>
    <mergeCell ref="B36:E36"/>
    <mergeCell ref="B30:B32"/>
  </mergeCells>
  <printOptions horizontalCentered="1"/>
  <pageMargins left="0.25" right="0.25" top="0.75" bottom="0.75" header="0.3" footer="0.3"/>
  <pageSetup paperSize="9" scale="3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вакцинация</vt:lpstr>
      <vt:lpstr>вакцинация!Область_печати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</dc:creator>
  <cp:lastModifiedBy>Цыбикова Э.Г.</cp:lastModifiedBy>
  <cp:lastPrinted>2026-06-17T03:49:50Z</cp:lastPrinted>
  <dcterms:created xsi:type="dcterms:W3CDTF">2015-12-22T07:02:07Z</dcterms:created>
  <dcterms:modified xsi:type="dcterms:W3CDTF">2026-06-18T01:06:50Z</dcterms:modified>
</cp:coreProperties>
</file>