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depo\GosZakupki\KONKURS\2026\03=ЕП44\Страховка_страховка_Алмазная колесница\"/>
    </mc:Choice>
  </mc:AlternateContent>
  <xr:revisionPtr revIDLastSave="0" documentId="13_ncr:1_{BCB62DEF-03A8-4FC2-AD35-65A2D7870880}" xr6:coauthVersionLast="36" xr6:coauthVersionMax="36" xr10:uidLastSave="{00000000-0000-0000-0000-000000000000}"/>
  <bookViews>
    <workbookView xWindow="0" yWindow="0" windowWidth="22266" windowHeight="1264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L17" i="1" l="1"/>
  <c r="M17" i="1" s="1"/>
  <c r="J17" i="1"/>
  <c r="L16" i="1"/>
  <c r="M16" i="1" s="1"/>
  <c r="J16" i="1"/>
  <c r="L15" i="1"/>
  <c r="M15" i="1" s="1"/>
  <c r="J15" i="1"/>
  <c r="L14" i="1"/>
  <c r="M14" i="1" s="1"/>
  <c r="J14" i="1"/>
  <c r="L13" i="1"/>
  <c r="M13" i="1" s="1"/>
  <c r="J13" i="1"/>
  <c r="K15" i="1" l="1"/>
  <c r="K14" i="1"/>
  <c r="K16" i="1"/>
  <c r="K17" i="1"/>
  <c r="K13" i="1"/>
  <c r="L18" i="1"/>
  <c r="J18" i="1" l="1"/>
  <c r="M18" i="1"/>
  <c r="K18" i="1" l="1"/>
</calcChain>
</file>

<file path=xl/sharedStrings.xml><?xml version="1.0" encoding="utf-8"?>
<sst xmlns="http://schemas.openxmlformats.org/spreadsheetml/2006/main" count="46" uniqueCount="36">
  <si>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</si>
  <si>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Основные характеристики объекта закупки</t>
  </si>
  <si>
    <t>Используемый метод определения НМЦК с обоснованием:</t>
  </si>
  <si>
    <t>Характеристики объекта закупки приведены в Техническом задании</t>
  </si>
  <si>
    <t>Наименование товара, услуги (работы)</t>
  </si>
  <si>
    <t>Единица измерения</t>
  </si>
  <si>
    <t>Среднее квадратичное отклонение</t>
  </si>
  <si>
    <t>Коэффициент вариации (%)</t>
  </si>
  <si>
    <t>НМЦК (рын)</t>
  </si>
  <si>
    <t>№ п/п</t>
  </si>
  <si>
    <t>Количество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</si>
  <si>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</t>
  </si>
  <si>
    <t>усл. ед.</t>
  </si>
  <si>
    <t>1.</t>
  </si>
  <si>
    <t>Средняя цена за ед. (руб.)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</si>
  <si>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44-ФЗ.
Расчет выполнен в соответствии с Методическими рекомендациями, утвержденными приказом МЭР РФ от 02.10.2013 №567 </t>
  </si>
  <si>
    <t xml:space="preserve">Для экономии бюджетных средств выбирается наименьшая цена из предложенных. </t>
  </si>
  <si>
    <t xml:space="preserve">Таких образом, начальная максимальная цена контракта составляет 224036,40 (двести двадцать четыре тысячи тридцать шесть) руб. 40 копеек. </t>
  </si>
  <si>
    <t>КТРУ</t>
  </si>
  <si>
    <t>65.12.90.000-00000584</t>
  </si>
  <si>
    <t>Оказание услуг по страхованию музейных предметов Государственного бюджетного учреждения культуры Астраханской области «Астраханский государственный объединенный историко-архитектурный музей-заповедник»</t>
  </si>
  <si>
    <t>Оказание услуг по страхованию музейных предметов Бюджетного Учреждения Республики Калмыкия «Национальный музей Республики Калмыкии им. Н.Н. Пальмова»</t>
  </si>
  <si>
    <t>2.</t>
  </si>
  <si>
    <t>Оказание услуг по страхованию музейных предметов Государственное автономное учреждение культуры Республики Бурятия «Кяхтинский Краеведческий Музей»</t>
  </si>
  <si>
    <t>3.</t>
  </si>
  <si>
    <t>4.</t>
  </si>
  <si>
    <t>Оказание услуг по страхованию музейных предметов Государственное бюджетное учреждение «Национальный музей имени Алдан-Маадыр Республики Тыва»</t>
  </si>
  <si>
    <t>5.</t>
  </si>
  <si>
    <t>6.</t>
  </si>
  <si>
    <t>Оказание услуг по страхованию музейных предметов Государственного автономного учреждения культуры Республики Бурятия «Национальный музей Республики Бурятия»</t>
  </si>
  <si>
    <t>Оказание услуг по страхованию музейных предметов Федерального государственного бюджетного учреждения культуры «Государственный музей искусства народов востока»</t>
  </si>
  <si>
    <t>на оказание услуг по страхованию музейных предметов выставки под рабочим названием «Алмазная колесница. Буддийское искусство России»</t>
  </si>
  <si>
    <r>
      <t>Расчет НМЦК: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Запрос № 1исх. №01-01-3-1959/26 от 14.05.2026 
2. Запрос № 2 исх. № 01-01-3-1962/26 от 14.05.2026 
3. Запрос № 3 исх. № 01-01-3-1963/26 от 14.05.2026
4. Запрос № 4 исх. № 01-01-3-1964/26 от 14.05.2026
5.</t>
    </r>
    <r>
      <rPr>
        <sz val="11"/>
        <rFont val="Times New Roman"/>
        <family val="1"/>
        <charset val="204"/>
      </rPr>
      <t xml:space="preserve"> Запрос № 5 ис</t>
    </r>
    <r>
      <rPr>
        <sz val="11"/>
        <color theme="1"/>
        <rFont val="Times New Roman"/>
        <family val="1"/>
        <charset val="204"/>
      </rPr>
      <t>х. № 01-01-3-1965/26 от 14.05.2026</t>
    </r>
  </si>
  <si>
    <t>Источник 3         
КП исх. № 139-5/26 от 19.05.2026, 
вх. № 01-01-2-1558/26 от 26.05.2026
Цена за ед. (руб.)</t>
  </si>
  <si>
    <t>Источник 4 
КП исх. № 04/6-175 от 19.05.2026, 
вх. № 01-01-2-1497/26 от 20.05.2026
Цена за ед. (руб.)</t>
  </si>
  <si>
    <t>Источник 5        
КП Исх. 1565680254 от 18.05.2026, вх. № 01-01-2-1495/26 от 20.05.2026
Цена за ед.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</si>
</sst>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1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wrapText="1"/>
    </xf>
    <xf numFmtId="0" fontId="1" fillId="0" borderId="0" xfId="0" applyFont="1" applyBorder="1" applyAlignment="1">
      <alignment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8</xdr:row>
      <xdr:rowOff>266700</xdr:rowOff>
    </xdr:from>
    <xdr:to>
      <xdr:col>2</xdr:col>
      <xdr:colOff>1143001</xdr:colOff>
      <xdr:row>8</xdr:row>
      <xdr:rowOff>838200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6519F132-2EF5-4570-9FBB-0E24552DD02D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2428875"/>
          <a:ext cx="1543050" cy="571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57150</xdr:colOff>
      <xdr:row>11</xdr:row>
      <xdr:rowOff>0</xdr:rowOff>
    </xdr:from>
    <xdr:to>
      <xdr:col>9</xdr:col>
      <xdr:colOff>1095375</xdr:colOff>
      <xdr:row>11</xdr:row>
      <xdr:rowOff>504825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3A6AED7-7A44-4615-8B51-C87F5F156FC2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4762500"/>
          <a:ext cx="1038225" cy="5048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114300</xdr:colOff>
      <xdr:row>11</xdr:row>
      <xdr:rowOff>47626</xdr:rowOff>
    </xdr:from>
    <xdr:to>
      <xdr:col>10</xdr:col>
      <xdr:colOff>1066800</xdr:colOff>
      <xdr:row>11</xdr:row>
      <xdr:rowOff>466726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75DA0B8-338F-4779-B9DA-92DA950F05AA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82125" y="4810126"/>
          <a:ext cx="952500" cy="4191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57150</xdr:colOff>
      <xdr:row>11</xdr:row>
      <xdr:rowOff>47625</xdr:rowOff>
    </xdr:from>
    <xdr:to>
      <xdr:col>12</xdr:col>
      <xdr:colOff>1066800</xdr:colOff>
      <xdr:row>11</xdr:row>
      <xdr:rowOff>485775</xdr:rowOff>
    </xdr:to>
    <xdr:pic>
      <xdr:nvPicPr>
        <xdr:cNvPr id="8" name="Изображение 2">
          <a:extLst>
            <a:ext uri="{FF2B5EF4-FFF2-40B4-BE49-F238E27FC236}">
              <a16:creationId xmlns:a16="http://schemas.microsoft.com/office/drawing/2014/main" id="{37F8A284-0536-4833-BCE7-ECBDA71C4D74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450" y="4810125"/>
          <a:ext cx="1009650" cy="4381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abSelected="1" topLeftCell="A16" zoomScaleNormal="100" workbookViewId="0">
      <selection activeCell="D20" sqref="D20"/>
    </sheetView>
  </sheetViews>
  <sheetFormatPr defaultColWidth="9.125" defaultRowHeight="14.3" x14ac:dyDescent="0.25"/>
  <cols>
    <col min="1" max="1" width="4.25" style="2" customWidth="1"/>
    <col min="2" max="2" width="6.875" style="2" customWidth="1"/>
    <col min="3" max="3" width="36.625" style="21" customWidth="1"/>
    <col min="4" max="4" width="20.75" style="2" customWidth="1"/>
    <col min="5" max="5" width="10.875" style="2" customWidth="1"/>
    <col min="6" max="6" width="12.375" style="2" customWidth="1"/>
    <col min="7" max="7" width="14.75" style="2" customWidth="1"/>
    <col min="8" max="8" width="13.375" style="2" customWidth="1"/>
    <col min="9" max="9" width="14.75" style="2" customWidth="1"/>
    <col min="10" max="10" width="18.375" style="2" customWidth="1"/>
    <col min="11" max="11" width="16.75" style="2" customWidth="1"/>
    <col min="12" max="12" width="11.75" style="2" customWidth="1"/>
    <col min="13" max="13" width="16.375" style="2" customWidth="1"/>
    <col min="14" max="25" width="9.125" style="4"/>
    <col min="26" max="16384" width="9.125" style="2"/>
  </cols>
  <sheetData>
    <row r="2" spans="1:24" ht="30.75" customHeight="1" x14ac:dyDescent="0.25">
      <c r="A2" s="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B3" s="42" t="s">
        <v>31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B4" s="1"/>
      <c r="C4" s="17"/>
      <c r="D4" s="1"/>
      <c r="E4" s="1"/>
      <c r="F4" s="1"/>
      <c r="G4" s="1"/>
      <c r="H4" s="1"/>
      <c r="I4" s="1"/>
      <c r="J4" s="1"/>
      <c r="K4" s="1"/>
      <c r="L4" s="1"/>
      <c r="M4" s="1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B5" s="3"/>
      <c r="C5" s="15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4.95" customHeight="1" x14ac:dyDescent="0.25">
      <c r="B6" s="38" t="s">
        <v>1</v>
      </c>
      <c r="C6" s="40"/>
      <c r="D6" s="47" t="s">
        <v>3</v>
      </c>
      <c r="E6" s="48"/>
      <c r="F6" s="48"/>
      <c r="G6" s="48"/>
      <c r="H6" s="48"/>
      <c r="I6" s="48"/>
      <c r="J6" s="48"/>
      <c r="K6" s="48"/>
      <c r="L6" s="48"/>
      <c r="M6" s="49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49.6" customHeight="1" x14ac:dyDescent="0.25">
      <c r="B7" s="38" t="s">
        <v>2</v>
      </c>
      <c r="C7" s="40"/>
      <c r="D7" s="38" t="s">
        <v>15</v>
      </c>
      <c r="E7" s="39"/>
      <c r="F7" s="39"/>
      <c r="G7" s="39"/>
      <c r="H7" s="39"/>
      <c r="I7" s="39"/>
      <c r="J7" s="39"/>
      <c r="K7" s="39"/>
      <c r="L7" s="39"/>
      <c r="M7" s="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02.75" customHeight="1" x14ac:dyDescent="0.25">
      <c r="B8" s="38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28.25" customHeight="1" x14ac:dyDescent="0.25">
      <c r="B9" s="38" t="s">
        <v>11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24" x14ac:dyDescent="0.25">
      <c r="B10" s="6"/>
      <c r="C10" s="18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24" ht="50.95" customHeight="1" x14ac:dyDescent="0.25">
      <c r="B11" s="50" t="s">
        <v>9</v>
      </c>
      <c r="C11" s="36" t="s">
        <v>4</v>
      </c>
      <c r="D11" s="45" t="s">
        <v>18</v>
      </c>
      <c r="E11" s="45" t="s">
        <v>10</v>
      </c>
      <c r="F11" s="36" t="s">
        <v>5</v>
      </c>
      <c r="G11" s="36" t="s">
        <v>33</v>
      </c>
      <c r="H11" s="36" t="s">
        <v>34</v>
      </c>
      <c r="I11" s="36" t="s">
        <v>35</v>
      </c>
      <c r="J11" s="24" t="s">
        <v>6</v>
      </c>
      <c r="K11" s="24" t="s">
        <v>7</v>
      </c>
      <c r="L11" s="36" t="s">
        <v>14</v>
      </c>
      <c r="M11" s="23" t="s">
        <v>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02.1" customHeight="1" x14ac:dyDescent="0.25">
      <c r="B12" s="51"/>
      <c r="C12" s="37"/>
      <c r="D12" s="46"/>
      <c r="E12" s="46"/>
      <c r="F12" s="37"/>
      <c r="G12" s="37"/>
      <c r="H12" s="37"/>
      <c r="I12" s="37"/>
      <c r="J12" s="12"/>
      <c r="K12" s="12"/>
      <c r="L12" s="37"/>
      <c r="M12" s="12"/>
    </row>
    <row r="13" spans="1:24" ht="106.5" customHeight="1" x14ac:dyDescent="0.25">
      <c r="B13" s="16" t="s">
        <v>13</v>
      </c>
      <c r="C13" s="31" t="s">
        <v>20</v>
      </c>
      <c r="D13" s="25" t="s">
        <v>19</v>
      </c>
      <c r="E13" s="16">
        <v>1</v>
      </c>
      <c r="F13" s="16" t="s">
        <v>12</v>
      </c>
      <c r="G13" s="32">
        <v>1144.5</v>
      </c>
      <c r="H13" s="32">
        <v>1798.5</v>
      </c>
      <c r="I13" s="32">
        <v>1024.3900000000001</v>
      </c>
      <c r="J13" s="32">
        <f t="shared" ref="J13:J18" si="0">STDEV(G13:I13)</f>
        <v>416.61107046420761</v>
      </c>
      <c r="K13" s="32">
        <f t="shared" ref="K13:K18" si="1">J13/L13*100</f>
        <v>31.502735089470203</v>
      </c>
      <c r="L13" s="32">
        <f t="shared" ref="L13:L18" si="2">ROUND(AVERAGE(G13:I13),2)</f>
        <v>1322.46</v>
      </c>
      <c r="M13" s="32">
        <f t="shared" ref="M13:M18" si="3">E13*L13</f>
        <v>1322.46</v>
      </c>
    </row>
    <row r="14" spans="1:24" ht="72.7" customHeight="1" x14ac:dyDescent="0.25">
      <c r="B14" s="16" t="s">
        <v>22</v>
      </c>
      <c r="C14" s="19" t="s">
        <v>21</v>
      </c>
      <c r="D14" s="25" t="s">
        <v>19</v>
      </c>
      <c r="E14" s="16">
        <v>1</v>
      </c>
      <c r="F14" s="16" t="s">
        <v>12</v>
      </c>
      <c r="G14" s="32">
        <v>3430</v>
      </c>
      <c r="H14" s="32">
        <v>5390</v>
      </c>
      <c r="I14" s="32">
        <v>3070.03</v>
      </c>
      <c r="J14" s="32">
        <f t="shared" si="0"/>
        <v>1248.5617860696093</v>
      </c>
      <c r="K14" s="32">
        <f t="shared" si="1"/>
        <v>31.502767516024598</v>
      </c>
      <c r="L14" s="32">
        <f t="shared" si="2"/>
        <v>3963.34</v>
      </c>
      <c r="M14" s="32">
        <f t="shared" si="3"/>
        <v>3963.34</v>
      </c>
    </row>
    <row r="15" spans="1:24" ht="71.349999999999994" x14ac:dyDescent="0.25">
      <c r="B15" s="16" t="s">
        <v>24</v>
      </c>
      <c r="C15" s="19" t="s">
        <v>23</v>
      </c>
      <c r="D15" s="25" t="s">
        <v>19</v>
      </c>
      <c r="E15" s="16">
        <v>1</v>
      </c>
      <c r="F15" s="16" t="s">
        <v>12</v>
      </c>
      <c r="G15" s="32">
        <v>1855</v>
      </c>
      <c r="H15" s="32">
        <v>2915</v>
      </c>
      <c r="I15" s="32">
        <v>1660.32</v>
      </c>
      <c r="J15" s="32">
        <f t="shared" si="0"/>
        <v>675.24343817618899</v>
      </c>
      <c r="K15" s="32">
        <f t="shared" si="1"/>
        <v>31.502791688882777</v>
      </c>
      <c r="L15" s="32">
        <f t="shared" si="2"/>
        <v>2143.44</v>
      </c>
      <c r="M15" s="32">
        <f t="shared" si="3"/>
        <v>2143.44</v>
      </c>
    </row>
    <row r="16" spans="1:24" ht="71.349999999999994" x14ac:dyDescent="0.25">
      <c r="B16" s="16" t="s">
        <v>25</v>
      </c>
      <c r="C16" s="31" t="s">
        <v>26</v>
      </c>
      <c r="D16" s="25" t="s">
        <v>19</v>
      </c>
      <c r="E16" s="16">
        <v>1</v>
      </c>
      <c r="F16" s="16" t="s">
        <v>12</v>
      </c>
      <c r="G16" s="32">
        <v>17976</v>
      </c>
      <c r="H16" s="32">
        <v>28248</v>
      </c>
      <c r="I16" s="32">
        <v>16089.46</v>
      </c>
      <c r="J16" s="32">
        <f t="shared" si="0"/>
        <v>6543.4841904396289</v>
      </c>
      <c r="K16" s="32">
        <f t="shared" si="1"/>
        <v>31.502753532855081</v>
      </c>
      <c r="L16" s="32">
        <f t="shared" si="2"/>
        <v>20771.150000000001</v>
      </c>
      <c r="M16" s="32">
        <f t="shared" si="3"/>
        <v>20771.150000000001</v>
      </c>
    </row>
    <row r="17" spans="2:13" ht="72.7" customHeight="1" x14ac:dyDescent="0.25">
      <c r="B17" s="16" t="s">
        <v>27</v>
      </c>
      <c r="C17" s="31" t="s">
        <v>29</v>
      </c>
      <c r="D17" s="25" t="s">
        <v>19</v>
      </c>
      <c r="E17" s="16">
        <v>1</v>
      </c>
      <c r="F17" s="16" t="s">
        <v>12</v>
      </c>
      <c r="G17" s="32">
        <v>189639.8</v>
      </c>
      <c r="H17" s="32">
        <v>298005.40000000002</v>
      </c>
      <c r="I17" s="32">
        <v>169737.59</v>
      </c>
      <c r="J17" s="32">
        <f t="shared" si="0"/>
        <v>69031.191390124659</v>
      </c>
      <c r="K17" s="32">
        <f t="shared" si="1"/>
        <v>31.502736939629994</v>
      </c>
      <c r="L17" s="32">
        <f t="shared" si="2"/>
        <v>219127.6</v>
      </c>
      <c r="M17" s="32">
        <f t="shared" si="3"/>
        <v>219127.6</v>
      </c>
    </row>
    <row r="18" spans="2:13" ht="71.349999999999994" x14ac:dyDescent="0.25">
      <c r="B18" s="16" t="s">
        <v>28</v>
      </c>
      <c r="C18" s="31" t="s">
        <v>30</v>
      </c>
      <c r="D18" s="25" t="s">
        <v>19</v>
      </c>
      <c r="E18" s="16">
        <v>1</v>
      </c>
      <c r="F18" s="16" t="s">
        <v>12</v>
      </c>
      <c r="G18" s="32">
        <v>36260</v>
      </c>
      <c r="H18" s="32">
        <v>56980</v>
      </c>
      <c r="I18" s="32">
        <v>32454.61</v>
      </c>
      <c r="J18" s="32">
        <f t="shared" si="0"/>
        <v>13199.07918318673</v>
      </c>
      <c r="K18" s="32">
        <f t="shared" si="1"/>
        <v>31.502735638253508</v>
      </c>
      <c r="L18" s="32">
        <f t="shared" si="2"/>
        <v>41898.199999999997</v>
      </c>
      <c r="M18" s="32">
        <f t="shared" si="3"/>
        <v>41898.199999999997</v>
      </c>
    </row>
    <row r="19" spans="2:13" x14ac:dyDescent="0.25">
      <c r="B19" s="13"/>
      <c r="C19" s="20"/>
      <c r="D19" s="14"/>
      <c r="E19" s="14"/>
      <c r="F19" s="14"/>
      <c r="G19" s="33">
        <f>SUM(G13:G18)</f>
        <v>250305.3</v>
      </c>
      <c r="H19" s="33">
        <f>SUM(H13:H18)</f>
        <v>393336.9</v>
      </c>
      <c r="I19" s="35">
        <f>SUM(I13:I18)</f>
        <v>224036.39999999997</v>
      </c>
      <c r="J19" s="33"/>
      <c r="K19" s="33"/>
      <c r="L19" s="34"/>
      <c r="M19" s="33"/>
    </row>
    <row r="20" spans="2:13" x14ac:dyDescent="0.25">
      <c r="B20" s="26"/>
      <c r="C20" s="27"/>
      <c r="D20" s="28"/>
      <c r="E20" s="28"/>
      <c r="F20" s="28"/>
      <c r="G20" s="29"/>
      <c r="H20" s="29"/>
      <c r="I20" s="29"/>
      <c r="J20" s="29"/>
      <c r="K20" s="29"/>
      <c r="L20" s="30"/>
      <c r="M20" s="29"/>
    </row>
    <row r="21" spans="2:13" x14ac:dyDescent="0.25">
      <c r="B21" s="2" t="s">
        <v>16</v>
      </c>
      <c r="C21" s="2"/>
    </row>
    <row r="22" spans="2:13" x14ac:dyDescent="0.25">
      <c r="B22" s="2" t="s">
        <v>17</v>
      </c>
      <c r="C22" s="2"/>
    </row>
    <row r="23" spans="2:13" x14ac:dyDescent="0.25">
      <c r="C23" s="2"/>
    </row>
    <row r="24" spans="2:13" x14ac:dyDescent="0.25">
      <c r="C24" s="22"/>
    </row>
    <row r="25" spans="2:13" x14ac:dyDescent="0.25">
      <c r="C25" s="2"/>
    </row>
    <row r="26" spans="2:13" x14ac:dyDescent="0.25">
      <c r="C26" s="22"/>
    </row>
    <row r="27" spans="2:13" x14ac:dyDescent="0.25">
      <c r="C27" s="2"/>
    </row>
  </sheetData>
  <mergeCells count="17">
    <mergeCell ref="B11:B12"/>
    <mergeCell ref="G11:G12"/>
    <mergeCell ref="H11:H12"/>
    <mergeCell ref="I11:I12"/>
    <mergeCell ref="D7:M7"/>
    <mergeCell ref="B2:M2"/>
    <mergeCell ref="B3:M3"/>
    <mergeCell ref="B8:M8"/>
    <mergeCell ref="E11:E12"/>
    <mergeCell ref="B9:M9"/>
    <mergeCell ref="B6:C6"/>
    <mergeCell ref="B7:C7"/>
    <mergeCell ref="D6:M6"/>
    <mergeCell ref="L11:L12"/>
    <mergeCell ref="F11:F12"/>
    <mergeCell ref="D11:D12"/>
    <mergeCell ref="C11:C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Александровна Сергеева</dc:creator>
  <cp:lastModifiedBy>Александра Ивановна Корнева</cp:lastModifiedBy>
  <dcterms:created xsi:type="dcterms:W3CDTF">2015-06-05T18:19:34Z</dcterms:created>
  <dcterms:modified xsi:type="dcterms:W3CDTF">2026-06-04T07:46:47Z</dcterms:modified>
</cp:coreProperties>
</file>