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Зайцева М.О\Карелова Н.В\2026 год\Очистка колодцев\"/>
    </mc:Choice>
  </mc:AlternateContent>
  <bookViews>
    <workbookView xWindow="120" yWindow="105" windowWidth="19440" windowHeight="11400"/>
  </bookViews>
  <sheets>
    <sheet name="Расчет НМЦК" sheetId="1" r:id="rId1"/>
  </sheets>
  <definedNames>
    <definedName name="_xlnm._FilterDatabase" localSheetId="0" hidden="1">'Расчет НМЦК'!$B$5:$B$36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"000000000000"&amp;MID(1/2,2,1)&amp;"0#####"</definedName>
    <definedName name="n0x">IF(n_3=1,n_2,n_3&amp;n_1)</definedName>
    <definedName name="n1x">IF(n_3=1,n_2,n_3&amp;n_5)</definedName>
    <definedName name="доля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мил">{0,"овz";1,"z";2,"аz";5,"овz"}</definedName>
    <definedName name="тыс">{0,"тысячz";1,"тысячаz";2,"тысячиz";5,"тысячz"}</definedName>
  </definedNames>
  <calcPr calcId="152511"/>
</workbook>
</file>

<file path=xl/calcChain.xml><?xml version="1.0" encoding="utf-8"?>
<calcChain xmlns="http://schemas.openxmlformats.org/spreadsheetml/2006/main">
  <c r="L36" i="1" l="1"/>
  <c r="L7" i="1"/>
  <c r="L6" i="1"/>
  <c r="K8" i="1"/>
  <c r="K7" i="1"/>
  <c r="K6" i="1"/>
  <c r="H6" i="1"/>
  <c r="H7" i="1"/>
  <c r="G6" i="1"/>
  <c r="G7" i="1"/>
  <c r="F6" i="1"/>
  <c r="F7" i="1"/>
  <c r="L8" i="1" l="1"/>
  <c r="G8" i="1"/>
  <c r="F8" i="1"/>
  <c r="H8" i="1" s="1"/>
  <c r="F9" i="1" l="1"/>
  <c r="H9" i="1" s="1"/>
  <c r="G9" i="1"/>
  <c r="K9" i="1"/>
  <c r="A9" i="1" s="1"/>
  <c r="F10" i="1"/>
  <c r="H10" i="1" s="1"/>
  <c r="G10" i="1"/>
  <c r="K10" i="1"/>
  <c r="A10" i="1" s="1"/>
  <c r="F11" i="1"/>
  <c r="H11" i="1" s="1"/>
  <c r="G11" i="1"/>
  <c r="K11" i="1"/>
  <c r="A11" i="1" s="1"/>
  <c r="F12" i="1"/>
  <c r="H12" i="1" s="1"/>
  <c r="G12" i="1"/>
  <c r="K12" i="1"/>
  <c r="A12" i="1" s="1"/>
  <c r="L12" i="1" l="1"/>
  <c r="L10" i="1"/>
  <c r="L11" i="1"/>
  <c r="L9" i="1"/>
  <c r="A13" i="1" l="1"/>
  <c r="K2" i="1" l="1"/>
  <c r="F13" i="1" l="1"/>
  <c r="H13" i="1" s="1"/>
  <c r="G13" i="1"/>
  <c r="K13" i="1"/>
  <c r="F14" i="1"/>
  <c r="H14" i="1" s="1"/>
  <c r="G14" i="1"/>
  <c r="K14" i="1"/>
  <c r="F15" i="1"/>
  <c r="H15" i="1" s="1"/>
  <c r="G15" i="1"/>
  <c r="K15" i="1"/>
  <c r="F16" i="1"/>
  <c r="H16" i="1" s="1"/>
  <c r="G16" i="1"/>
  <c r="K16" i="1"/>
  <c r="F17" i="1"/>
  <c r="H17" i="1" s="1"/>
  <c r="G17" i="1"/>
  <c r="K17" i="1"/>
  <c r="F18" i="1"/>
  <c r="H18" i="1" s="1"/>
  <c r="G18" i="1"/>
  <c r="K18" i="1"/>
  <c r="F19" i="1"/>
  <c r="H19" i="1" s="1"/>
  <c r="G19" i="1"/>
  <c r="K19" i="1"/>
  <c r="F20" i="1"/>
  <c r="H20" i="1" s="1"/>
  <c r="G20" i="1"/>
  <c r="K20" i="1"/>
  <c r="F21" i="1"/>
  <c r="H21" i="1" s="1"/>
  <c r="G21" i="1"/>
  <c r="K21" i="1"/>
  <c r="F22" i="1"/>
  <c r="H22" i="1" s="1"/>
  <c r="G22" i="1"/>
  <c r="K22" i="1"/>
  <c r="F23" i="1"/>
  <c r="H23" i="1" s="1"/>
  <c r="G23" i="1"/>
  <c r="K23" i="1"/>
  <c r="F24" i="1"/>
  <c r="H24" i="1" s="1"/>
  <c r="G24" i="1"/>
  <c r="K24" i="1"/>
  <c r="F25" i="1"/>
  <c r="H25" i="1" s="1"/>
  <c r="G25" i="1"/>
  <c r="K25" i="1"/>
  <c r="F26" i="1"/>
  <c r="H26" i="1" s="1"/>
  <c r="G26" i="1"/>
  <c r="K26" i="1"/>
  <c r="F27" i="1"/>
  <c r="H27" i="1" s="1"/>
  <c r="G27" i="1"/>
  <c r="K27" i="1"/>
  <c r="F28" i="1"/>
  <c r="H28" i="1" s="1"/>
  <c r="G28" i="1"/>
  <c r="K28" i="1"/>
  <c r="F29" i="1"/>
  <c r="H29" i="1" s="1"/>
  <c r="G29" i="1"/>
  <c r="K29" i="1"/>
  <c r="F30" i="1"/>
  <c r="H30" i="1" s="1"/>
  <c r="G30" i="1"/>
  <c r="K30" i="1"/>
  <c r="F31" i="1"/>
  <c r="H31" i="1" s="1"/>
  <c r="G31" i="1"/>
  <c r="K31" i="1"/>
  <c r="F32" i="1"/>
  <c r="H32" i="1" s="1"/>
  <c r="G32" i="1"/>
  <c r="K32" i="1"/>
  <c r="F33" i="1"/>
  <c r="H33" i="1" s="1"/>
  <c r="G33" i="1"/>
  <c r="K33" i="1"/>
  <c r="F34" i="1"/>
  <c r="H34" i="1" s="1"/>
  <c r="G34" i="1"/>
  <c r="K34" i="1"/>
  <c r="L29" i="1" l="1"/>
  <c r="A29" i="1"/>
  <c r="L25" i="1"/>
  <c r="A25" i="1"/>
  <c r="L17" i="1"/>
  <c r="A17" i="1"/>
  <c r="L13" i="1"/>
  <c r="L33" i="1"/>
  <c r="A33" i="1"/>
  <c r="L30" i="1"/>
  <c r="A30" i="1"/>
  <c r="L22" i="1"/>
  <c r="A22" i="1"/>
  <c r="L31" i="1"/>
  <c r="A31" i="1"/>
  <c r="L27" i="1"/>
  <c r="A27" i="1"/>
  <c r="L23" i="1"/>
  <c r="A23" i="1"/>
  <c r="L19" i="1"/>
  <c r="A19" i="1"/>
  <c r="L15" i="1"/>
  <c r="A15" i="1"/>
  <c r="L21" i="1"/>
  <c r="A21" i="1"/>
  <c r="L34" i="1"/>
  <c r="A34" i="1"/>
  <c r="L26" i="1"/>
  <c r="A26" i="1"/>
  <c r="L18" i="1"/>
  <c r="A18" i="1"/>
  <c r="L14" i="1"/>
  <c r="A14" i="1"/>
  <c r="L32" i="1"/>
  <c r="A32" i="1"/>
  <c r="L28" i="1"/>
  <c r="A28" i="1"/>
  <c r="L24" i="1"/>
  <c r="A24" i="1"/>
  <c r="L20" i="1"/>
  <c r="A20" i="1"/>
  <c r="L16" i="1"/>
  <c r="A16" i="1"/>
  <c r="K35" i="1"/>
  <c r="G35" i="1"/>
  <c r="F35" i="1"/>
  <c r="H35" i="1" s="1"/>
  <c r="L35" i="1" l="1"/>
  <c r="A35" i="1"/>
  <c r="D46" i="1" l="1"/>
  <c r="E46" i="1" l="1"/>
  <c r="H44" i="1"/>
  <c r="H43" i="1"/>
</calcChain>
</file>

<file path=xl/sharedStrings.xml><?xml version="1.0" encoding="utf-8"?>
<sst xmlns="http://schemas.openxmlformats.org/spreadsheetml/2006/main" count="54" uniqueCount="27">
  <si>
    <t>Среднее значение цены</t>
  </si>
  <si>
    <t xml:space="preserve">Среднее квадратичное отклонение </t>
  </si>
  <si>
    <t>Итого:</t>
  </si>
  <si>
    <t>чел.</t>
  </si>
  <si>
    <t>№ П\П</t>
  </si>
  <si>
    <t>Коэффициент вариации 
(д.б. &lt; 33%)</t>
  </si>
  <si>
    <t>НМЦК объекта закупки</t>
  </si>
  <si>
    <t>Ед.
изм.</t>
  </si>
  <si>
    <t>Кол-во объекта закупки</t>
  </si>
  <si>
    <t>Таблица №1</t>
  </si>
  <si>
    <t>Расчет начальной (максимальной) цены контракта</t>
  </si>
  <si>
    <t>Таким образом, учитывая доведенное финансирование, в целях экономии бюджетных денежных средств государственный заказчик принимает решение для расчета НМЦК использовать наименьшую цену, предложенную потенциальными участниками закупки.</t>
  </si>
  <si>
    <t>НМЦК</t>
  </si>
  <si>
    <r>
      <rPr>
        <b/>
        <sz val="12"/>
        <color indexed="8"/>
        <rFont val="Times New Roman"/>
        <family val="1"/>
        <charset val="204"/>
      </rPr>
      <t>Используемый метод определения НМЦК</t>
    </r>
    <r>
      <rPr>
        <sz val="12"/>
        <color indexed="8"/>
        <rFont val="Times New Roman"/>
        <family val="1"/>
        <charset val="204"/>
      </rPr>
      <t xml:space="preserve">:  Метод сопоставимых рыночных цен (анализ рынка).                                                                                                          
В целях определения начальной (максимальной) цены контракта на поставку товара в порядке, установленном Законом и приказом Минэкономразвития России от 
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осуществлена процедура получения ценовой информации </t>
    </r>
  </si>
  <si>
    <t>Цена за 1 ед., для расчёта НМЦК</t>
  </si>
  <si>
    <t>Наименование объекта закупки</t>
  </si>
  <si>
    <t>тел. 8 (391) 249-80-70</t>
  </si>
  <si>
    <t>Очистка канализационного трубопровода     37.00.11.150</t>
  </si>
  <si>
    <t>Ответ на запрос ценовой инф-и 
КП №1
вход.856 от 01.06.2026</t>
  </si>
  <si>
    <t>Ответ на запрос ценовой инф-и 
КП №2
вход.857 от 01.06.2026</t>
  </si>
  <si>
    <t>Ответ на запрос ценовой инф-и 
КП №3
вход.858 от 01.06.2026</t>
  </si>
  <si>
    <t>шт</t>
  </si>
  <si>
    <t>п.м.</t>
  </si>
  <si>
    <t>Очистка КНС      37.00.11.150</t>
  </si>
  <si>
    <t>Старший инспектор ОМСМТ и ИО</t>
  </si>
  <si>
    <t>Н.В. Карелова</t>
  </si>
  <si>
    <t>Очистка колодцев 37.00.11.150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</si>
</sst>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р.&quot;"/>
    <numFmt numFmtId="165" formatCode="0.000"/>
    <numFmt numFmtId="166" formatCode="[$-F800]dddd\,\ mmmm\ dd\,\ yyyy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XO Thames"/>
      <family val="1"/>
      <charset val="204"/>
    </font>
    <font>
      <b/>
      <sz val="14"/>
      <color indexed="8"/>
      <name val="XO Thames"/>
      <family val="1"/>
      <charset val="204"/>
    </font>
    <font>
      <sz val="14"/>
      <color indexed="8"/>
      <name val="XO Thames"/>
      <family val="1"/>
      <charset val="204"/>
    </font>
    <font>
      <b/>
      <sz val="12"/>
      <color indexed="8"/>
      <name val="XO Thames"/>
      <family val="1"/>
      <charset val="204"/>
    </font>
    <font>
      <b/>
      <sz val="11"/>
      <name val="XO Thames"/>
      <family val="1"/>
      <charset val="204"/>
    </font>
    <font>
      <b/>
      <sz val="11"/>
      <color indexed="8"/>
      <name val="XO Thames"/>
      <family val="1"/>
      <charset val="204"/>
    </font>
    <font>
      <sz val="11"/>
      <name val="XO Thames"/>
      <family val="1"/>
      <charset val="204"/>
    </font>
    <font>
      <b/>
      <sz val="11"/>
      <color theme="1"/>
      <name val="XO Thames"/>
      <family val="1"/>
      <charset val="204"/>
    </font>
    <font>
      <sz val="11"/>
      <color theme="1"/>
      <name val="XO Thames"/>
      <family val="1"/>
      <charset val="204"/>
    </font>
    <font>
      <b/>
      <sz val="11"/>
      <color theme="0"/>
      <name val="XO Thames"/>
      <family val="1"/>
      <charset val="204"/>
    </font>
    <font>
      <b/>
      <sz val="12"/>
      <name val="XO Thames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center" wrapText="1"/>
    </xf>
    <xf numFmtId="10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0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9" fillId="2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10" fontId="5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2" fontId="8" fillId="0" borderId="0" xfId="0" applyNumberFormat="1" applyFont="1" applyAlignment="1">
      <alignment wrapText="1"/>
    </xf>
    <xf numFmtId="9" fontId="5" fillId="0" borderId="0" xfId="0" applyNumberFormat="1" applyFont="1" applyAlignment="1">
      <alignment wrapText="1"/>
    </xf>
    <xf numFmtId="164" fontId="11" fillId="0" borderId="0" xfId="0" applyNumberFormat="1" applyFont="1" applyAlignment="1">
      <alignment wrapText="1"/>
    </xf>
    <xf numFmtId="9" fontId="5" fillId="0" borderId="0" xfId="0" applyNumberFormat="1" applyFont="1"/>
    <xf numFmtId="49" fontId="12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/>
    <xf numFmtId="49" fontId="14" fillId="0" borderId="0" xfId="0" applyNumberFormat="1" applyFont="1" applyAlignment="1">
      <alignment horizontal="center" vertical="center" wrapText="1"/>
    </xf>
    <xf numFmtId="0" fontId="15" fillId="0" borderId="0" xfId="0" quotePrefix="1" applyFont="1"/>
    <xf numFmtId="49" fontId="13" fillId="0" borderId="0" xfId="0" applyNumberFormat="1" applyFont="1" applyAlignment="1"/>
    <xf numFmtId="49" fontId="5" fillId="0" borderId="0" xfId="0" applyNumberFormat="1" applyFont="1" applyAlignment="1">
      <alignment wrapText="1"/>
    </xf>
    <xf numFmtId="0" fontId="5" fillId="0" borderId="0" xfId="0" applyNumberFormat="1" applyFont="1"/>
    <xf numFmtId="10" fontId="5" fillId="0" borderId="0" xfId="0" applyNumberFormat="1" applyFont="1" applyBorder="1" applyAlignment="1">
      <alignment horizontal="center" vertical="center" wrapText="1"/>
    </xf>
    <xf numFmtId="0" fontId="13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166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36</xdr:row>
      <xdr:rowOff>38100</xdr:rowOff>
    </xdr:from>
    <xdr:to>
      <xdr:col>4</xdr:col>
      <xdr:colOff>123825</xdr:colOff>
      <xdr:row>40</xdr:row>
      <xdr:rowOff>49039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200025" y="19621500"/>
          <a:ext cx="4743450" cy="811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количество (объем) закупаемого товара (работы, услуги);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количество значений, используемых в расчете;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номер источника ценовой информации;</a:t>
          </a:r>
        </a:p>
        <a:p>
          <a:pPr algn="l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ц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цена единицы.</a:t>
          </a: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133350</xdr:colOff>
      <xdr:row>40</xdr:row>
      <xdr:rowOff>115542</xdr:rowOff>
    </xdr:from>
    <xdr:to>
      <xdr:col>3</xdr:col>
      <xdr:colOff>866775</xdr:colOff>
      <xdr:row>41</xdr:row>
      <xdr:rowOff>163167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123825" y="502920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Коэффициент вариации цен </a:t>
          </a: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(%)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рассчитано по формуле: </a:t>
          </a:r>
        </a:p>
      </xdr:txBody>
    </xdr:sp>
    <xdr:clientData/>
  </xdr:twoCellAnchor>
  <xdr:twoCellAnchor>
    <xdr:from>
      <xdr:col>4</xdr:col>
      <xdr:colOff>38101</xdr:colOff>
      <xdr:row>40</xdr:row>
      <xdr:rowOff>19050</xdr:rowOff>
    </xdr:from>
    <xdr:to>
      <xdr:col>4</xdr:col>
      <xdr:colOff>1009651</xdr:colOff>
      <xdr:row>42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1" y="5295900"/>
          <a:ext cx="9715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36</xdr:row>
      <xdr:rowOff>123825</xdr:rowOff>
    </xdr:from>
    <xdr:to>
      <xdr:col>5</xdr:col>
      <xdr:colOff>180974</xdr:colOff>
      <xdr:row>38</xdr:row>
      <xdr:rowOff>123825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67275" y="19707225"/>
          <a:ext cx="144779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42</xdr:row>
      <xdr:rowOff>125068</xdr:rowOff>
    </xdr:from>
    <xdr:to>
      <xdr:col>3</xdr:col>
      <xdr:colOff>857250</xdr:colOff>
      <xdr:row>43</xdr:row>
      <xdr:rowOff>172692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123825" y="542925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Среднее квадратичное отклонение рассчитано по формуле: </a:t>
          </a:r>
        </a:p>
      </xdr:txBody>
    </xdr:sp>
    <xdr:clientData/>
  </xdr:twoCellAnchor>
  <xdr:twoCellAnchor>
    <xdr:from>
      <xdr:col>4</xdr:col>
      <xdr:colOff>47625</xdr:colOff>
      <xdr:row>42</xdr:row>
      <xdr:rowOff>0</xdr:rowOff>
    </xdr:from>
    <xdr:to>
      <xdr:col>5</xdr:col>
      <xdr:colOff>123825</xdr:colOff>
      <xdr:row>44</xdr:row>
      <xdr:rowOff>38100</xdr:rowOff>
    </xdr:to>
    <xdr:pic>
      <xdr:nvPicPr>
        <xdr:cNvPr id="10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67275" y="5781675"/>
          <a:ext cx="1390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399"/>
  <sheetViews>
    <sheetView tabSelected="1" zoomScaleNormal="100" workbookViewId="0">
      <selection activeCell="B7" sqref="B7"/>
    </sheetView>
  </sheetViews>
  <sheetFormatPr defaultColWidth="9.140625" defaultRowHeight="15" x14ac:dyDescent="0.25"/>
  <cols>
    <col min="1" max="1" width="5.140625" style="1" customWidth="1"/>
    <col min="2" max="2" width="27.7109375" style="1" customWidth="1"/>
    <col min="3" max="5" width="19.7109375" style="1" customWidth="1"/>
    <col min="6" max="6" width="13.42578125" style="1" customWidth="1"/>
    <col min="7" max="7" width="15.7109375" style="1" customWidth="1"/>
    <col min="8" max="8" width="14.7109375" style="1" customWidth="1"/>
    <col min="9" max="9" width="6.85546875" style="1" customWidth="1"/>
    <col min="10" max="10" width="9.42578125" style="1" customWidth="1"/>
    <col min="11" max="11" width="15.42578125" style="1" customWidth="1"/>
    <col min="12" max="12" width="13.140625" style="1" customWidth="1"/>
    <col min="13" max="16384" width="9.140625" style="1"/>
  </cols>
  <sheetData>
    <row r="1" spans="1:19" ht="33.75" customHeight="1" x14ac:dyDescent="0.25">
      <c r="A1" s="16"/>
      <c r="B1" s="16"/>
      <c r="C1" s="16"/>
      <c r="D1" s="56" t="s">
        <v>10</v>
      </c>
      <c r="E1" s="57"/>
      <c r="F1" s="57"/>
      <c r="G1" s="57"/>
      <c r="H1" s="57"/>
      <c r="I1" s="57"/>
      <c r="J1" s="55"/>
      <c r="K1" s="55"/>
      <c r="L1" s="55"/>
    </row>
    <row r="2" spans="1:19" x14ac:dyDescent="0.25">
      <c r="A2" s="16"/>
      <c r="B2" s="16"/>
      <c r="C2" s="16"/>
      <c r="D2" s="17"/>
      <c r="E2" s="17"/>
      <c r="F2" s="17"/>
      <c r="G2" s="17"/>
      <c r="H2" s="17"/>
      <c r="I2" s="17"/>
      <c r="J2" s="17"/>
      <c r="K2" s="59">
        <f ca="1">TODAY()</f>
        <v>46175</v>
      </c>
      <c r="L2" s="59"/>
      <c r="M2" s="3"/>
      <c r="N2" s="3"/>
      <c r="O2" s="3"/>
      <c r="P2" s="3"/>
      <c r="Q2" s="3"/>
      <c r="R2" s="3"/>
      <c r="S2" s="3"/>
    </row>
    <row r="3" spans="1:19" ht="66" customHeight="1" x14ac:dyDescent="0.25">
      <c r="A3" s="58" t="s">
        <v>13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3"/>
      <c r="N3" s="3"/>
      <c r="O3" s="3"/>
      <c r="P3" s="3"/>
      <c r="Q3" s="3"/>
      <c r="R3" s="3"/>
      <c r="S3" s="3"/>
    </row>
    <row r="4" spans="1:19" ht="15" customHeight="1" thickBot="1" x14ac:dyDescent="0.3">
      <c r="A4" s="16"/>
      <c r="B4" s="16"/>
      <c r="C4" s="16"/>
      <c r="D4" s="16"/>
      <c r="E4" s="16"/>
      <c r="F4" s="18"/>
      <c r="G4" s="18"/>
      <c r="H4" s="18"/>
      <c r="I4" s="16"/>
      <c r="J4" s="16"/>
      <c r="K4" s="16"/>
      <c r="L4" s="16" t="s">
        <v>9</v>
      </c>
    </row>
    <row r="5" spans="1:19" ht="96.75" customHeight="1" x14ac:dyDescent="0.25">
      <c r="A5" s="43" t="s">
        <v>4</v>
      </c>
      <c r="B5" s="44" t="s">
        <v>15</v>
      </c>
      <c r="C5" s="19" t="s">
        <v>18</v>
      </c>
      <c r="D5" s="19" t="s">
        <v>19</v>
      </c>
      <c r="E5" s="19" t="s">
        <v>20</v>
      </c>
      <c r="F5" s="45" t="s">
        <v>0</v>
      </c>
      <c r="G5" s="45" t="s">
        <v>1</v>
      </c>
      <c r="H5" s="45" t="s">
        <v>5</v>
      </c>
      <c r="I5" s="45" t="s">
        <v>7</v>
      </c>
      <c r="J5" s="45" t="s">
        <v>8</v>
      </c>
      <c r="K5" s="45" t="s">
        <v>14</v>
      </c>
      <c r="L5" s="46" t="s">
        <v>6</v>
      </c>
    </row>
    <row r="6" spans="1:19" s="50" customFormat="1" ht="51.75" customHeight="1" x14ac:dyDescent="0.25">
      <c r="A6" s="20">
        <v>1</v>
      </c>
      <c r="B6" s="20" t="s">
        <v>17</v>
      </c>
      <c r="C6" s="52">
        <v>580</v>
      </c>
      <c r="D6" s="52">
        <v>560</v>
      </c>
      <c r="E6" s="52">
        <v>500</v>
      </c>
      <c r="F6" s="47">
        <f t="shared" ref="F6:F7" si="0">AVERAGE(C6:E6)</f>
        <v>546.66666666666663</v>
      </c>
      <c r="G6" s="49">
        <f t="shared" ref="G6:G7" si="1">STDEVA(C6:E6)</f>
        <v>41.633319989322651</v>
      </c>
      <c r="H6" s="21">
        <f t="shared" ref="H6:H7" si="2">IF(F6&gt;0,STDEVA(C6:E6)/(SUM(C6:E6)/COUNTIF(C6:E6,"&gt;0")),0)</f>
        <v>7.6158512175590221E-2</v>
      </c>
      <c r="I6" s="51" t="s">
        <v>22</v>
      </c>
      <c r="J6" s="51">
        <v>180</v>
      </c>
      <c r="K6" s="22">
        <f>E6</f>
        <v>500</v>
      </c>
      <c r="L6" s="22">
        <f>J6*K6</f>
        <v>90000</v>
      </c>
    </row>
    <row r="7" spans="1:19" s="50" customFormat="1" ht="41.25" customHeight="1" x14ac:dyDescent="0.25">
      <c r="A7" s="20">
        <v>2</v>
      </c>
      <c r="B7" s="20" t="s">
        <v>26</v>
      </c>
      <c r="C7" s="52">
        <v>3500</v>
      </c>
      <c r="D7" s="52">
        <v>3600</v>
      </c>
      <c r="E7" s="52">
        <v>3000</v>
      </c>
      <c r="F7" s="47">
        <f t="shared" si="0"/>
        <v>3366.6666666666665</v>
      </c>
      <c r="G7" s="49">
        <f t="shared" si="1"/>
        <v>321.45502536643181</v>
      </c>
      <c r="H7" s="21">
        <f t="shared" si="2"/>
        <v>9.5481690702900537E-2</v>
      </c>
      <c r="I7" s="51" t="s">
        <v>21</v>
      </c>
      <c r="J7" s="51">
        <v>8</v>
      </c>
      <c r="K7" s="22">
        <f>E7</f>
        <v>3000</v>
      </c>
      <c r="L7" s="22">
        <f>J7*K7</f>
        <v>24000</v>
      </c>
    </row>
    <row r="8" spans="1:19" s="15" customFormat="1" ht="39" customHeight="1" x14ac:dyDescent="0.25">
      <c r="A8" s="20">
        <v>3</v>
      </c>
      <c r="B8" s="48" t="s">
        <v>23</v>
      </c>
      <c r="C8" s="53">
        <v>30500</v>
      </c>
      <c r="D8" s="53">
        <v>30600</v>
      </c>
      <c r="E8" s="53">
        <v>30000</v>
      </c>
      <c r="F8" s="47">
        <f>AVERAGE(C8:E8)</f>
        <v>30366.666666666668</v>
      </c>
      <c r="G8" s="49">
        <f>STDEVA(C8:E8)</f>
        <v>321.45502536643187</v>
      </c>
      <c r="H8" s="21">
        <f>IF(F8&gt;0,STDEVA(C8:E8)/(SUM(C8:E8)/COUNTIF(C8:E8,"&gt;0")),0)</f>
        <v>1.0585785687149237E-2</v>
      </c>
      <c r="I8" s="51" t="s">
        <v>21</v>
      </c>
      <c r="J8" s="51">
        <v>1</v>
      </c>
      <c r="K8" s="22">
        <f>E8</f>
        <v>30000</v>
      </c>
      <c r="L8" s="22">
        <f>K8*J8</f>
        <v>30000</v>
      </c>
    </row>
    <row r="9" spans="1:19" s="8" customFormat="1" ht="45.75" hidden="1" customHeight="1" x14ac:dyDescent="0.25">
      <c r="A9" s="6" t="str">
        <f>IF(K9&gt;0,#REF!+1,"")</f>
        <v/>
      </c>
      <c r="B9" s="12"/>
      <c r="C9" s="13">
        <v>0</v>
      </c>
      <c r="D9" s="13">
        <v>0</v>
      </c>
      <c r="E9" s="13">
        <v>0</v>
      </c>
      <c r="F9" s="7">
        <f t="shared" ref="F9:F27" si="3">AVERAGE(C9:E9)</f>
        <v>0</v>
      </c>
      <c r="G9" s="7">
        <f t="shared" ref="G9:G27" si="4">STDEVA(C9:E9)</f>
        <v>0</v>
      </c>
      <c r="H9" s="11">
        <f t="shared" ref="H9:H27" si="5">IF(F9&gt;0,STDEVA(C9:E9)/(SUM(C9:E9)/COUNTIF(C9:E9,"&gt;0")),0)</f>
        <v>0</v>
      </c>
      <c r="I9" s="6" t="s">
        <v>3</v>
      </c>
      <c r="J9" s="6">
        <v>1</v>
      </c>
      <c r="K9" s="9">
        <f t="shared" ref="K9:K27" si="6">ROUND(AVERAGE(C9:E9),2)</f>
        <v>0</v>
      </c>
      <c r="L9" s="9">
        <f t="shared" ref="L9:L27" si="7">J9*K9</f>
        <v>0</v>
      </c>
    </row>
    <row r="10" spans="1:19" s="8" customFormat="1" ht="45.75" hidden="1" customHeight="1" x14ac:dyDescent="0.25">
      <c r="A10" s="6" t="str">
        <f t="shared" ref="A10:A35" si="8">IF(K10&gt;0,A9+1,"")</f>
        <v/>
      </c>
      <c r="B10" s="12"/>
      <c r="C10" s="13">
        <v>0</v>
      </c>
      <c r="D10" s="13">
        <v>0</v>
      </c>
      <c r="E10" s="13">
        <v>0</v>
      </c>
      <c r="F10" s="7">
        <f t="shared" si="3"/>
        <v>0</v>
      </c>
      <c r="G10" s="7">
        <f t="shared" si="4"/>
        <v>0</v>
      </c>
      <c r="H10" s="11">
        <f t="shared" si="5"/>
        <v>0</v>
      </c>
      <c r="I10" s="6" t="s">
        <v>3</v>
      </c>
      <c r="J10" s="6">
        <v>1</v>
      </c>
      <c r="K10" s="9">
        <f t="shared" si="6"/>
        <v>0</v>
      </c>
      <c r="L10" s="9">
        <f t="shared" si="7"/>
        <v>0</v>
      </c>
    </row>
    <row r="11" spans="1:19" s="8" customFormat="1" ht="45.75" hidden="1" customHeight="1" x14ac:dyDescent="0.25">
      <c r="A11" s="6" t="str">
        <f t="shared" si="8"/>
        <v/>
      </c>
      <c r="B11" s="12"/>
      <c r="C11" s="13">
        <v>0</v>
      </c>
      <c r="D11" s="13">
        <v>0</v>
      </c>
      <c r="E11" s="13">
        <v>0</v>
      </c>
      <c r="F11" s="7">
        <f t="shared" si="3"/>
        <v>0</v>
      </c>
      <c r="G11" s="7">
        <f t="shared" si="4"/>
        <v>0</v>
      </c>
      <c r="H11" s="11">
        <f t="shared" si="5"/>
        <v>0</v>
      </c>
      <c r="I11" s="6" t="s">
        <v>3</v>
      </c>
      <c r="J11" s="6">
        <v>1</v>
      </c>
      <c r="K11" s="9">
        <f t="shared" si="6"/>
        <v>0</v>
      </c>
      <c r="L11" s="9">
        <f t="shared" si="7"/>
        <v>0</v>
      </c>
    </row>
    <row r="12" spans="1:19" s="8" customFormat="1" ht="45.75" hidden="1" customHeight="1" x14ac:dyDescent="0.25">
      <c r="A12" s="6" t="str">
        <f t="shared" si="8"/>
        <v/>
      </c>
      <c r="B12" s="12"/>
      <c r="C12" s="13">
        <v>0</v>
      </c>
      <c r="D12" s="13">
        <v>0</v>
      </c>
      <c r="E12" s="13">
        <v>0</v>
      </c>
      <c r="F12" s="7">
        <f t="shared" si="3"/>
        <v>0</v>
      </c>
      <c r="G12" s="7">
        <f t="shared" si="4"/>
        <v>0</v>
      </c>
      <c r="H12" s="11">
        <f t="shared" si="5"/>
        <v>0</v>
      </c>
      <c r="I12" s="6" t="s">
        <v>3</v>
      </c>
      <c r="J12" s="6">
        <v>1</v>
      </c>
      <c r="K12" s="9">
        <f t="shared" si="6"/>
        <v>0</v>
      </c>
      <c r="L12" s="9">
        <f t="shared" si="7"/>
        <v>0</v>
      </c>
    </row>
    <row r="13" spans="1:19" s="8" customFormat="1" ht="45.75" hidden="1" customHeight="1" x14ac:dyDescent="0.25">
      <c r="A13" s="6" t="e">
        <f>A9:L</f>
        <v>#NAME?</v>
      </c>
      <c r="B13" s="12"/>
      <c r="C13" s="13">
        <v>0</v>
      </c>
      <c r="D13" s="13">
        <v>0</v>
      </c>
      <c r="E13" s="13">
        <v>0</v>
      </c>
      <c r="F13" s="7">
        <f t="shared" si="3"/>
        <v>0</v>
      </c>
      <c r="G13" s="7">
        <f t="shared" si="4"/>
        <v>0</v>
      </c>
      <c r="H13" s="11">
        <f t="shared" si="5"/>
        <v>0</v>
      </c>
      <c r="I13" s="6" t="s">
        <v>3</v>
      </c>
      <c r="J13" s="6">
        <v>1</v>
      </c>
      <c r="K13" s="9">
        <f t="shared" si="6"/>
        <v>0</v>
      </c>
      <c r="L13" s="9">
        <f t="shared" si="7"/>
        <v>0</v>
      </c>
    </row>
    <row r="14" spans="1:19" s="8" customFormat="1" ht="45.75" hidden="1" customHeight="1" x14ac:dyDescent="0.25">
      <c r="A14" s="6" t="str">
        <f t="shared" si="8"/>
        <v/>
      </c>
      <c r="B14" s="12"/>
      <c r="C14" s="13">
        <v>0</v>
      </c>
      <c r="D14" s="13">
        <v>0</v>
      </c>
      <c r="E14" s="13">
        <v>0</v>
      </c>
      <c r="F14" s="7">
        <f t="shared" si="3"/>
        <v>0</v>
      </c>
      <c r="G14" s="7">
        <f t="shared" si="4"/>
        <v>0</v>
      </c>
      <c r="H14" s="11">
        <f t="shared" si="5"/>
        <v>0</v>
      </c>
      <c r="I14" s="6" t="s">
        <v>3</v>
      </c>
      <c r="J14" s="6">
        <v>1</v>
      </c>
      <c r="K14" s="9">
        <f t="shared" si="6"/>
        <v>0</v>
      </c>
      <c r="L14" s="9">
        <f t="shared" si="7"/>
        <v>0</v>
      </c>
    </row>
    <row r="15" spans="1:19" s="8" customFormat="1" ht="45.75" hidden="1" customHeight="1" x14ac:dyDescent="0.25">
      <c r="A15" s="6" t="str">
        <f t="shared" si="8"/>
        <v/>
      </c>
      <c r="B15" s="12"/>
      <c r="C15" s="13">
        <v>0</v>
      </c>
      <c r="D15" s="13">
        <v>0</v>
      </c>
      <c r="E15" s="13">
        <v>0</v>
      </c>
      <c r="F15" s="7">
        <f t="shared" si="3"/>
        <v>0</v>
      </c>
      <c r="G15" s="7">
        <f t="shared" si="4"/>
        <v>0</v>
      </c>
      <c r="H15" s="11">
        <f t="shared" si="5"/>
        <v>0</v>
      </c>
      <c r="I15" s="6" t="s">
        <v>3</v>
      </c>
      <c r="J15" s="6">
        <v>1</v>
      </c>
      <c r="K15" s="9">
        <f t="shared" si="6"/>
        <v>0</v>
      </c>
      <c r="L15" s="9">
        <f t="shared" si="7"/>
        <v>0</v>
      </c>
    </row>
    <row r="16" spans="1:19" s="8" customFormat="1" ht="45.75" hidden="1" customHeight="1" x14ac:dyDescent="0.25">
      <c r="A16" s="6" t="str">
        <f t="shared" si="8"/>
        <v/>
      </c>
      <c r="B16" s="12"/>
      <c r="C16" s="13">
        <v>0</v>
      </c>
      <c r="D16" s="13">
        <v>0</v>
      </c>
      <c r="E16" s="13">
        <v>0</v>
      </c>
      <c r="F16" s="7">
        <f t="shared" si="3"/>
        <v>0</v>
      </c>
      <c r="G16" s="7">
        <f t="shared" si="4"/>
        <v>0</v>
      </c>
      <c r="H16" s="11">
        <f t="shared" si="5"/>
        <v>0</v>
      </c>
      <c r="I16" s="6" t="s">
        <v>3</v>
      </c>
      <c r="J16" s="6">
        <v>1</v>
      </c>
      <c r="K16" s="9">
        <f t="shared" si="6"/>
        <v>0</v>
      </c>
      <c r="L16" s="9">
        <f t="shared" si="7"/>
        <v>0</v>
      </c>
    </row>
    <row r="17" spans="1:12" s="8" customFormat="1" ht="45.75" hidden="1" customHeight="1" x14ac:dyDescent="0.25">
      <c r="A17" s="6" t="str">
        <f t="shared" si="8"/>
        <v/>
      </c>
      <c r="B17" s="12"/>
      <c r="C17" s="13">
        <v>0</v>
      </c>
      <c r="D17" s="13">
        <v>0</v>
      </c>
      <c r="E17" s="13">
        <v>0</v>
      </c>
      <c r="F17" s="7">
        <f t="shared" si="3"/>
        <v>0</v>
      </c>
      <c r="G17" s="7">
        <f t="shared" si="4"/>
        <v>0</v>
      </c>
      <c r="H17" s="11">
        <f t="shared" si="5"/>
        <v>0</v>
      </c>
      <c r="I17" s="6" t="s">
        <v>3</v>
      </c>
      <c r="J17" s="6">
        <v>1</v>
      </c>
      <c r="K17" s="9">
        <f t="shared" si="6"/>
        <v>0</v>
      </c>
      <c r="L17" s="9">
        <f t="shared" si="7"/>
        <v>0</v>
      </c>
    </row>
    <row r="18" spans="1:12" s="8" customFormat="1" ht="45.75" hidden="1" customHeight="1" x14ac:dyDescent="0.25">
      <c r="A18" s="6" t="str">
        <f t="shared" si="8"/>
        <v/>
      </c>
      <c r="B18" s="12"/>
      <c r="C18" s="13">
        <v>0</v>
      </c>
      <c r="D18" s="13">
        <v>0</v>
      </c>
      <c r="E18" s="13">
        <v>0</v>
      </c>
      <c r="F18" s="7">
        <f t="shared" si="3"/>
        <v>0</v>
      </c>
      <c r="G18" s="7">
        <f t="shared" si="4"/>
        <v>0</v>
      </c>
      <c r="H18" s="11">
        <f t="shared" si="5"/>
        <v>0</v>
      </c>
      <c r="I18" s="6" t="s">
        <v>3</v>
      </c>
      <c r="J18" s="6">
        <v>1</v>
      </c>
      <c r="K18" s="9">
        <f t="shared" si="6"/>
        <v>0</v>
      </c>
      <c r="L18" s="9">
        <f t="shared" si="7"/>
        <v>0</v>
      </c>
    </row>
    <row r="19" spans="1:12" s="8" customFormat="1" ht="45.75" hidden="1" customHeight="1" x14ac:dyDescent="0.25">
      <c r="A19" s="6" t="str">
        <f t="shared" si="8"/>
        <v/>
      </c>
      <c r="B19" s="12"/>
      <c r="C19" s="13">
        <v>0</v>
      </c>
      <c r="D19" s="13">
        <v>0</v>
      </c>
      <c r="E19" s="13">
        <v>0</v>
      </c>
      <c r="F19" s="7">
        <f t="shared" si="3"/>
        <v>0</v>
      </c>
      <c r="G19" s="7">
        <f t="shared" si="4"/>
        <v>0</v>
      </c>
      <c r="H19" s="11">
        <f t="shared" si="5"/>
        <v>0</v>
      </c>
      <c r="I19" s="6" t="s">
        <v>3</v>
      </c>
      <c r="J19" s="6">
        <v>1</v>
      </c>
      <c r="K19" s="9">
        <f t="shared" si="6"/>
        <v>0</v>
      </c>
      <c r="L19" s="9">
        <f t="shared" si="7"/>
        <v>0</v>
      </c>
    </row>
    <row r="20" spans="1:12" s="8" customFormat="1" ht="45.75" hidden="1" customHeight="1" x14ac:dyDescent="0.25">
      <c r="A20" s="6" t="str">
        <f t="shared" si="8"/>
        <v/>
      </c>
      <c r="B20" s="12"/>
      <c r="C20" s="13">
        <v>0</v>
      </c>
      <c r="D20" s="13">
        <v>0</v>
      </c>
      <c r="E20" s="13">
        <v>0</v>
      </c>
      <c r="F20" s="7">
        <f t="shared" si="3"/>
        <v>0</v>
      </c>
      <c r="G20" s="7">
        <f t="shared" si="4"/>
        <v>0</v>
      </c>
      <c r="H20" s="11">
        <f t="shared" si="5"/>
        <v>0</v>
      </c>
      <c r="I20" s="6" t="s">
        <v>3</v>
      </c>
      <c r="J20" s="6">
        <v>1</v>
      </c>
      <c r="K20" s="9">
        <f t="shared" si="6"/>
        <v>0</v>
      </c>
      <c r="L20" s="9">
        <f t="shared" si="7"/>
        <v>0</v>
      </c>
    </row>
    <row r="21" spans="1:12" s="8" customFormat="1" ht="45.75" hidden="1" customHeight="1" x14ac:dyDescent="0.25">
      <c r="A21" s="6" t="str">
        <f t="shared" si="8"/>
        <v/>
      </c>
      <c r="B21" s="12"/>
      <c r="C21" s="13">
        <v>0</v>
      </c>
      <c r="D21" s="13">
        <v>0</v>
      </c>
      <c r="E21" s="13">
        <v>0</v>
      </c>
      <c r="F21" s="7">
        <f t="shared" si="3"/>
        <v>0</v>
      </c>
      <c r="G21" s="7">
        <f t="shared" si="4"/>
        <v>0</v>
      </c>
      <c r="H21" s="11">
        <f t="shared" si="5"/>
        <v>0</v>
      </c>
      <c r="I21" s="6" t="s">
        <v>3</v>
      </c>
      <c r="J21" s="6">
        <v>1</v>
      </c>
      <c r="K21" s="9">
        <f t="shared" si="6"/>
        <v>0</v>
      </c>
      <c r="L21" s="9">
        <f t="shared" si="7"/>
        <v>0</v>
      </c>
    </row>
    <row r="22" spans="1:12" s="8" customFormat="1" ht="45.75" hidden="1" customHeight="1" x14ac:dyDescent="0.25">
      <c r="A22" s="6" t="str">
        <f t="shared" si="8"/>
        <v/>
      </c>
      <c r="B22" s="12"/>
      <c r="C22" s="13">
        <v>0</v>
      </c>
      <c r="D22" s="13">
        <v>0</v>
      </c>
      <c r="E22" s="13">
        <v>0</v>
      </c>
      <c r="F22" s="7">
        <f t="shared" si="3"/>
        <v>0</v>
      </c>
      <c r="G22" s="7">
        <f t="shared" si="4"/>
        <v>0</v>
      </c>
      <c r="H22" s="11">
        <f t="shared" si="5"/>
        <v>0</v>
      </c>
      <c r="I22" s="6" t="s">
        <v>3</v>
      </c>
      <c r="J22" s="6">
        <v>1</v>
      </c>
      <c r="K22" s="9">
        <f t="shared" si="6"/>
        <v>0</v>
      </c>
      <c r="L22" s="9">
        <f t="shared" si="7"/>
        <v>0</v>
      </c>
    </row>
    <row r="23" spans="1:12" s="8" customFormat="1" ht="45.75" hidden="1" customHeight="1" x14ac:dyDescent="0.25">
      <c r="A23" s="6" t="str">
        <f t="shared" si="8"/>
        <v/>
      </c>
      <c r="B23" s="12"/>
      <c r="C23" s="13">
        <v>0</v>
      </c>
      <c r="D23" s="13">
        <v>0</v>
      </c>
      <c r="E23" s="13">
        <v>0</v>
      </c>
      <c r="F23" s="7">
        <f t="shared" si="3"/>
        <v>0</v>
      </c>
      <c r="G23" s="7">
        <f t="shared" si="4"/>
        <v>0</v>
      </c>
      <c r="H23" s="11">
        <f t="shared" si="5"/>
        <v>0</v>
      </c>
      <c r="I23" s="6" t="s">
        <v>3</v>
      </c>
      <c r="J23" s="6">
        <v>1</v>
      </c>
      <c r="K23" s="9">
        <f t="shared" si="6"/>
        <v>0</v>
      </c>
      <c r="L23" s="9">
        <f t="shared" si="7"/>
        <v>0</v>
      </c>
    </row>
    <row r="24" spans="1:12" s="8" customFormat="1" ht="45.75" hidden="1" customHeight="1" x14ac:dyDescent="0.25">
      <c r="A24" s="6" t="str">
        <f t="shared" si="8"/>
        <v/>
      </c>
      <c r="B24" s="12"/>
      <c r="C24" s="13">
        <v>0</v>
      </c>
      <c r="D24" s="13">
        <v>0</v>
      </c>
      <c r="E24" s="13">
        <v>0</v>
      </c>
      <c r="F24" s="7">
        <f t="shared" si="3"/>
        <v>0</v>
      </c>
      <c r="G24" s="7">
        <f t="shared" si="4"/>
        <v>0</v>
      </c>
      <c r="H24" s="11">
        <f t="shared" si="5"/>
        <v>0</v>
      </c>
      <c r="I24" s="6" t="s">
        <v>3</v>
      </c>
      <c r="J24" s="6">
        <v>1</v>
      </c>
      <c r="K24" s="9">
        <f t="shared" si="6"/>
        <v>0</v>
      </c>
      <c r="L24" s="9">
        <f t="shared" si="7"/>
        <v>0</v>
      </c>
    </row>
    <row r="25" spans="1:12" s="8" customFormat="1" ht="45.75" hidden="1" customHeight="1" x14ac:dyDescent="0.25">
      <c r="A25" s="6" t="str">
        <f t="shared" si="8"/>
        <v/>
      </c>
      <c r="B25" s="12"/>
      <c r="C25" s="13">
        <v>0</v>
      </c>
      <c r="D25" s="13">
        <v>0</v>
      </c>
      <c r="E25" s="13">
        <v>0</v>
      </c>
      <c r="F25" s="7">
        <f t="shared" si="3"/>
        <v>0</v>
      </c>
      <c r="G25" s="7">
        <f t="shared" si="4"/>
        <v>0</v>
      </c>
      <c r="H25" s="11">
        <f t="shared" si="5"/>
        <v>0</v>
      </c>
      <c r="I25" s="6" t="s">
        <v>3</v>
      </c>
      <c r="J25" s="6">
        <v>1</v>
      </c>
      <c r="K25" s="9">
        <f t="shared" si="6"/>
        <v>0</v>
      </c>
      <c r="L25" s="9">
        <f t="shared" si="7"/>
        <v>0</v>
      </c>
    </row>
    <row r="26" spans="1:12" s="8" customFormat="1" ht="45.75" hidden="1" customHeight="1" x14ac:dyDescent="0.25">
      <c r="A26" s="6" t="str">
        <f t="shared" si="8"/>
        <v/>
      </c>
      <c r="B26" s="12"/>
      <c r="C26" s="13">
        <v>0</v>
      </c>
      <c r="D26" s="13">
        <v>0</v>
      </c>
      <c r="E26" s="13">
        <v>0</v>
      </c>
      <c r="F26" s="7">
        <f t="shared" si="3"/>
        <v>0</v>
      </c>
      <c r="G26" s="7">
        <f t="shared" si="4"/>
        <v>0</v>
      </c>
      <c r="H26" s="11">
        <f t="shared" si="5"/>
        <v>0</v>
      </c>
      <c r="I26" s="6" t="s">
        <v>3</v>
      </c>
      <c r="J26" s="6">
        <v>1</v>
      </c>
      <c r="K26" s="9">
        <f t="shared" si="6"/>
        <v>0</v>
      </c>
      <c r="L26" s="9">
        <f t="shared" si="7"/>
        <v>0</v>
      </c>
    </row>
    <row r="27" spans="1:12" s="8" customFormat="1" ht="45.75" hidden="1" customHeight="1" x14ac:dyDescent="0.25">
      <c r="A27" s="6" t="str">
        <f t="shared" si="8"/>
        <v/>
      </c>
      <c r="B27" s="12"/>
      <c r="C27" s="13">
        <v>0</v>
      </c>
      <c r="D27" s="13">
        <v>0</v>
      </c>
      <c r="E27" s="13">
        <v>0</v>
      </c>
      <c r="F27" s="7">
        <f t="shared" si="3"/>
        <v>0</v>
      </c>
      <c r="G27" s="7">
        <f t="shared" si="4"/>
        <v>0</v>
      </c>
      <c r="H27" s="11">
        <f t="shared" si="5"/>
        <v>0</v>
      </c>
      <c r="I27" s="6" t="s">
        <v>3</v>
      </c>
      <c r="J27" s="6">
        <v>1</v>
      </c>
      <c r="K27" s="9">
        <f t="shared" si="6"/>
        <v>0</v>
      </c>
      <c r="L27" s="9">
        <f t="shared" si="7"/>
        <v>0</v>
      </c>
    </row>
    <row r="28" spans="1:12" s="8" customFormat="1" ht="45.75" hidden="1" customHeight="1" x14ac:dyDescent="0.25">
      <c r="A28" s="6" t="str">
        <f t="shared" si="8"/>
        <v/>
      </c>
      <c r="B28" s="12"/>
      <c r="C28" s="13">
        <v>0</v>
      </c>
      <c r="D28" s="13">
        <v>0</v>
      </c>
      <c r="E28" s="13">
        <v>0</v>
      </c>
      <c r="F28" s="7">
        <f t="shared" ref="F28:F34" si="9">AVERAGE(C28:E28)</f>
        <v>0</v>
      </c>
      <c r="G28" s="7">
        <f t="shared" ref="G28:G34" si="10">STDEVA(C28:E28)</f>
        <v>0</v>
      </c>
      <c r="H28" s="11">
        <f t="shared" ref="H28:H34" si="11">IF(F28&gt;0,STDEVA(C28:E28)/(SUM(C28:E28)/COUNTIF(C28:E28,"&gt;0")),0)</f>
        <v>0</v>
      </c>
      <c r="I28" s="6" t="s">
        <v>3</v>
      </c>
      <c r="J28" s="6">
        <v>1</v>
      </c>
      <c r="K28" s="9">
        <f t="shared" ref="K28:K34" si="12">ROUND(AVERAGE(C28:E28),2)</f>
        <v>0</v>
      </c>
      <c r="L28" s="9">
        <f t="shared" ref="L28:L34" si="13">J28*K28</f>
        <v>0</v>
      </c>
    </row>
    <row r="29" spans="1:12" s="8" customFormat="1" ht="45.75" hidden="1" customHeight="1" x14ac:dyDescent="0.25">
      <c r="A29" s="6" t="str">
        <f t="shared" si="8"/>
        <v/>
      </c>
      <c r="B29" s="12"/>
      <c r="C29" s="13">
        <v>0</v>
      </c>
      <c r="D29" s="13">
        <v>0</v>
      </c>
      <c r="E29" s="13">
        <v>0</v>
      </c>
      <c r="F29" s="7">
        <f t="shared" si="9"/>
        <v>0</v>
      </c>
      <c r="G29" s="7">
        <f t="shared" si="10"/>
        <v>0</v>
      </c>
      <c r="H29" s="11">
        <f t="shared" si="11"/>
        <v>0</v>
      </c>
      <c r="I29" s="6" t="s">
        <v>3</v>
      </c>
      <c r="J29" s="6">
        <v>1</v>
      </c>
      <c r="K29" s="9">
        <f t="shared" si="12"/>
        <v>0</v>
      </c>
      <c r="L29" s="9">
        <f t="shared" si="13"/>
        <v>0</v>
      </c>
    </row>
    <row r="30" spans="1:12" s="8" customFormat="1" ht="45.75" hidden="1" customHeight="1" x14ac:dyDescent="0.25">
      <c r="A30" s="6" t="str">
        <f t="shared" si="8"/>
        <v/>
      </c>
      <c r="B30" s="12"/>
      <c r="C30" s="13">
        <v>0</v>
      </c>
      <c r="D30" s="13">
        <v>0</v>
      </c>
      <c r="E30" s="13">
        <v>0</v>
      </c>
      <c r="F30" s="7">
        <f t="shared" si="9"/>
        <v>0</v>
      </c>
      <c r="G30" s="7">
        <f t="shared" si="10"/>
        <v>0</v>
      </c>
      <c r="H30" s="11">
        <f t="shared" si="11"/>
        <v>0</v>
      </c>
      <c r="I30" s="6" t="s">
        <v>3</v>
      </c>
      <c r="J30" s="6">
        <v>1</v>
      </c>
      <c r="K30" s="9">
        <f t="shared" si="12"/>
        <v>0</v>
      </c>
      <c r="L30" s="9">
        <f t="shared" si="13"/>
        <v>0</v>
      </c>
    </row>
    <row r="31" spans="1:12" s="8" customFormat="1" ht="45.75" hidden="1" customHeight="1" x14ac:dyDescent="0.25">
      <c r="A31" s="6" t="str">
        <f t="shared" si="8"/>
        <v/>
      </c>
      <c r="B31" s="12"/>
      <c r="C31" s="13">
        <v>0</v>
      </c>
      <c r="D31" s="13">
        <v>0</v>
      </c>
      <c r="E31" s="13">
        <v>0</v>
      </c>
      <c r="F31" s="7">
        <f t="shared" si="9"/>
        <v>0</v>
      </c>
      <c r="G31" s="7">
        <f t="shared" si="10"/>
        <v>0</v>
      </c>
      <c r="H31" s="11">
        <f t="shared" si="11"/>
        <v>0</v>
      </c>
      <c r="I31" s="6" t="s">
        <v>3</v>
      </c>
      <c r="J31" s="6">
        <v>1</v>
      </c>
      <c r="K31" s="9">
        <f t="shared" si="12"/>
        <v>0</v>
      </c>
      <c r="L31" s="9">
        <f t="shared" si="13"/>
        <v>0</v>
      </c>
    </row>
    <row r="32" spans="1:12" s="8" customFormat="1" ht="45.75" hidden="1" customHeight="1" x14ac:dyDescent="0.25">
      <c r="A32" s="6" t="str">
        <f t="shared" si="8"/>
        <v/>
      </c>
      <c r="B32" s="12"/>
      <c r="C32" s="13">
        <v>0</v>
      </c>
      <c r="D32" s="13">
        <v>0</v>
      </c>
      <c r="E32" s="13">
        <v>0</v>
      </c>
      <c r="F32" s="7">
        <f t="shared" si="9"/>
        <v>0</v>
      </c>
      <c r="G32" s="7">
        <f t="shared" si="10"/>
        <v>0</v>
      </c>
      <c r="H32" s="11">
        <f t="shared" si="11"/>
        <v>0</v>
      </c>
      <c r="I32" s="6" t="s">
        <v>3</v>
      </c>
      <c r="J32" s="6">
        <v>1</v>
      </c>
      <c r="K32" s="9">
        <f t="shared" si="12"/>
        <v>0</v>
      </c>
      <c r="L32" s="9">
        <f t="shared" si="13"/>
        <v>0</v>
      </c>
    </row>
    <row r="33" spans="1:12" s="8" customFormat="1" ht="45.75" hidden="1" customHeight="1" x14ac:dyDescent="0.25">
      <c r="A33" s="6" t="str">
        <f t="shared" si="8"/>
        <v/>
      </c>
      <c r="B33" s="12"/>
      <c r="C33" s="13">
        <v>0</v>
      </c>
      <c r="D33" s="13">
        <v>0</v>
      </c>
      <c r="E33" s="13">
        <v>0</v>
      </c>
      <c r="F33" s="7">
        <f t="shared" si="9"/>
        <v>0</v>
      </c>
      <c r="G33" s="7">
        <f t="shared" si="10"/>
        <v>0</v>
      </c>
      <c r="H33" s="11">
        <f t="shared" si="11"/>
        <v>0</v>
      </c>
      <c r="I33" s="6" t="s">
        <v>3</v>
      </c>
      <c r="J33" s="6">
        <v>1</v>
      </c>
      <c r="K33" s="9">
        <f t="shared" si="12"/>
        <v>0</v>
      </c>
      <c r="L33" s="9">
        <f t="shared" si="13"/>
        <v>0</v>
      </c>
    </row>
    <row r="34" spans="1:12" s="8" customFormat="1" ht="45.75" hidden="1" customHeight="1" x14ac:dyDescent="0.25">
      <c r="A34" s="6" t="str">
        <f t="shared" si="8"/>
        <v/>
      </c>
      <c r="B34" s="12"/>
      <c r="C34" s="13">
        <v>0</v>
      </c>
      <c r="D34" s="13">
        <v>0</v>
      </c>
      <c r="E34" s="13">
        <v>0</v>
      </c>
      <c r="F34" s="7">
        <f t="shared" si="9"/>
        <v>0</v>
      </c>
      <c r="G34" s="7">
        <f t="shared" si="10"/>
        <v>0</v>
      </c>
      <c r="H34" s="11">
        <f t="shared" si="11"/>
        <v>0</v>
      </c>
      <c r="I34" s="6" t="s">
        <v>3</v>
      </c>
      <c r="J34" s="6">
        <v>1</v>
      </c>
      <c r="K34" s="9">
        <f t="shared" si="12"/>
        <v>0</v>
      </c>
      <c r="L34" s="9">
        <f t="shared" si="13"/>
        <v>0</v>
      </c>
    </row>
    <row r="35" spans="1:12" ht="15" hidden="1" customHeight="1" x14ac:dyDescent="0.25">
      <c r="A35" s="6" t="str">
        <f t="shared" si="8"/>
        <v/>
      </c>
      <c r="B35" s="12"/>
      <c r="C35" s="13">
        <v>0</v>
      </c>
      <c r="D35" s="13">
        <v>0</v>
      </c>
      <c r="E35" s="13">
        <v>0</v>
      </c>
      <c r="F35" s="7">
        <f>AVERAGE(C35:E35)</f>
        <v>0</v>
      </c>
      <c r="G35" s="7">
        <f>STDEVA(C35:E35)</f>
        <v>0</v>
      </c>
      <c r="H35" s="11">
        <f>IF(F35&gt;0,STDEVA(C35:E35)/(SUM(C35:E35)/COUNTIF(C35:E35,"&gt;0")),0)</f>
        <v>0</v>
      </c>
      <c r="I35" s="6" t="s">
        <v>3</v>
      </c>
      <c r="J35" s="6">
        <v>1</v>
      </c>
      <c r="K35" s="9">
        <f>ROUND(AVERAGE(C35:E35),2)</f>
        <v>0</v>
      </c>
      <c r="L35" s="9">
        <f>J35*K35</f>
        <v>0</v>
      </c>
    </row>
    <row r="36" spans="1:12" ht="17.25" customHeight="1" thickBot="1" x14ac:dyDescent="0.3">
      <c r="A36" s="23"/>
      <c r="B36" s="24"/>
      <c r="C36" s="24"/>
      <c r="D36" s="24"/>
      <c r="E36" s="24"/>
      <c r="F36" s="24"/>
      <c r="G36" s="24"/>
      <c r="H36" s="25"/>
      <c r="I36" s="24"/>
      <c r="J36" s="24"/>
      <c r="K36" s="26" t="s">
        <v>2</v>
      </c>
      <c r="L36" s="27">
        <f>SUBTOTAL(9,L6:L8)</f>
        <v>144000</v>
      </c>
    </row>
    <row r="37" spans="1:12" ht="15.75" x14ac:dyDescent="0.25">
      <c r="A37" s="16"/>
      <c r="B37" s="16"/>
      <c r="C37" s="16"/>
      <c r="D37" s="16"/>
      <c r="E37" s="16"/>
      <c r="F37" s="16"/>
      <c r="G37" s="16"/>
      <c r="H37" s="28"/>
      <c r="I37" s="16"/>
      <c r="J37" s="16"/>
      <c r="K37" s="29"/>
      <c r="L37" s="30"/>
    </row>
    <row r="38" spans="1:12" ht="15.75" x14ac:dyDescent="0.25">
      <c r="A38" s="16"/>
      <c r="B38" s="16"/>
      <c r="C38" s="16"/>
      <c r="D38" s="16"/>
      <c r="E38" s="16"/>
      <c r="F38" s="16"/>
      <c r="G38" s="16"/>
      <c r="H38" s="28"/>
      <c r="I38" s="16"/>
      <c r="J38" s="16"/>
      <c r="K38" s="29"/>
      <c r="L38" s="30"/>
    </row>
    <row r="39" spans="1:12" ht="15.75" x14ac:dyDescent="0.25">
      <c r="A39" s="16"/>
      <c r="B39" s="16"/>
      <c r="C39" s="16"/>
      <c r="D39" s="16"/>
      <c r="E39" s="16"/>
      <c r="F39" s="16"/>
      <c r="G39" s="16"/>
      <c r="H39" s="28"/>
      <c r="I39" s="16"/>
      <c r="J39" s="16"/>
      <c r="K39" s="29"/>
      <c r="L39" s="30"/>
    </row>
    <row r="40" spans="1:12" ht="15.75" x14ac:dyDescent="0.25">
      <c r="A40" s="16"/>
      <c r="B40" s="16"/>
      <c r="C40" s="16"/>
      <c r="D40" s="16"/>
      <c r="E40" s="16"/>
      <c r="F40" s="16"/>
      <c r="G40" s="16"/>
      <c r="H40" s="28"/>
      <c r="I40" s="16"/>
      <c r="J40" s="16"/>
      <c r="K40" s="29"/>
      <c r="L40" s="30"/>
    </row>
    <row r="41" spans="1:12" ht="15.75" x14ac:dyDescent="0.25">
      <c r="A41" s="16"/>
      <c r="B41" s="16"/>
      <c r="C41" s="16"/>
      <c r="D41" s="16"/>
      <c r="E41" s="16"/>
      <c r="F41" s="16"/>
      <c r="G41" s="16"/>
      <c r="H41" s="28"/>
      <c r="I41" s="16"/>
      <c r="J41" s="16"/>
      <c r="K41" s="29"/>
      <c r="L41" s="30"/>
    </row>
    <row r="42" spans="1:12" ht="15.75" x14ac:dyDescent="0.25">
      <c r="A42" s="16"/>
      <c r="B42" s="16"/>
      <c r="C42" s="16"/>
      <c r="D42" s="16"/>
      <c r="E42" s="16"/>
      <c r="F42" s="16"/>
      <c r="G42" s="16"/>
      <c r="H42" s="28"/>
      <c r="I42" s="16"/>
      <c r="J42" s="16"/>
      <c r="K42" s="29"/>
      <c r="L42" s="30"/>
    </row>
    <row r="43" spans="1:12" ht="15.75" x14ac:dyDescent="0.25">
      <c r="A43" s="16"/>
      <c r="B43" s="16"/>
      <c r="C43" s="16"/>
      <c r="D43" s="16"/>
      <c r="E43" s="16"/>
      <c r="F43" s="16"/>
      <c r="G43" s="31">
        <v>0.01</v>
      </c>
      <c r="H43" s="32">
        <f>D46*0.01</f>
        <v>1440</v>
      </c>
      <c r="I43" s="16"/>
      <c r="J43" s="16"/>
      <c r="K43" s="29"/>
      <c r="L43" s="30"/>
    </row>
    <row r="44" spans="1:12" ht="15" customHeight="1" x14ac:dyDescent="0.25">
      <c r="A44" s="16"/>
      <c r="B44" s="16"/>
      <c r="C44" s="16"/>
      <c r="D44" s="16"/>
      <c r="E44" s="16"/>
      <c r="F44" s="16"/>
      <c r="G44" s="33">
        <v>0.05</v>
      </c>
      <c r="H44" s="32">
        <f>D46*0.05</f>
        <v>7200</v>
      </c>
      <c r="I44" s="16"/>
      <c r="J44" s="16"/>
      <c r="K44" s="29"/>
      <c r="L44" s="30"/>
    </row>
    <row r="45" spans="1:12" ht="15.75" hidden="1" x14ac:dyDescent="0.25">
      <c r="B45" s="60"/>
      <c r="C45" s="61"/>
      <c r="H45" s="4"/>
      <c r="K45" s="2"/>
      <c r="L45" s="5"/>
    </row>
    <row r="46" spans="1:12" ht="15.75" customHeight="1" x14ac:dyDescent="0.25">
      <c r="A46" s="18"/>
      <c r="B46" s="34" t="s">
        <v>12</v>
      </c>
      <c r="C46" s="35"/>
      <c r="D46" s="36">
        <f>(L36)</f>
        <v>144000</v>
      </c>
      <c r="E46" s="37" t="str">
        <f>TEXT(TRUNC(TEXT(D46,n0)),"# ##0")&amp;" ("&amp;SUBSTITUTE(SUBSTITUTE(PROPER(INDEX(n_4,MID(TEXT(D46,n0),1,1)+1)&amp;INDEX(n0x,MID(TEXT(D46,n0),2,1)+1,MID(TEXT(D46,n0),3,1)+1)&amp;IF(-MID(TEXT(D46,n0),1,3),"миллиард"&amp;VLOOKUP(MID(TEXT(D46,n0),3,1)*AND(MID(TEXT(D46,n0),2,1)-1),мил,2),"")&amp;INDEX(n_4,MID(TEXT(D46,n0),4,1)+1)&amp;INDEX(n0x,MID(TEXT(D46,n0),5,1)+1,MID(TEXT(D46,n0),6,1)+1)&amp;IF(-MID(TEXT(D46,n0),4,3),"миллион"&amp;VLOOKUP(MID(TEXT(D46,n0),6,1)*AND(MID(TEXT(D46,n0),5,1)-1),мил,2),"")&amp;INDEX(n_4,MID(TEXT(D46,n0),7,1)+1)&amp;INDEX(n1x,MID(TEXT(D46,n0),8,1)+1,MID(TEXT(D46,n0),9,1)+1)&amp;IF(-MID(TEXT(D46,n0),7,3),VLOOKUP(MID(TEXT(D46,n0),9,1)*AND(MID(TEXT(D46,n0),8,1)-1),тыс,2),"")&amp;INDEX(n_4,MID(TEXT(D46,n0),10,1)+1)&amp;INDEX(n0x,MID(TEXT(D46,n0),11,1)+1,MID(TEXT(D46,n0),12,1)+1)),"z"," ")&amp;IF(TRUNC(TEXT(D46,n0)),"","Ноль ")&amp;"рубл"&amp;VLOOKUP(MOD(MAX(MOD(MID(TEXT(D46,n0),11,2)-11,100),9),10),{0,"ь ";1,"я ";4,"ей "},2)," рубл",") рубл")&amp;RIGHT(TEXT(D46,n0),2)&amp;"0 коп."</f>
        <v>144 000 (Сто сорок четыре тысячи) рублей ,00 коп.</v>
      </c>
      <c r="F46" s="16"/>
      <c r="G46" s="16"/>
      <c r="H46" s="28"/>
      <c r="I46" s="16"/>
      <c r="J46" s="16"/>
      <c r="K46" s="29"/>
      <c r="L46" s="30"/>
    </row>
    <row r="47" spans="1:12" ht="20.25" customHeight="1" x14ac:dyDescent="0.25">
      <c r="A47" s="16"/>
      <c r="B47" s="38"/>
      <c r="C47" s="38"/>
      <c r="D47" s="39"/>
      <c r="E47" s="37"/>
      <c r="F47" s="18"/>
      <c r="G47" s="18"/>
      <c r="H47" s="18"/>
      <c r="I47" s="18"/>
      <c r="J47" s="18"/>
      <c r="K47" s="18"/>
      <c r="L47" s="16"/>
    </row>
    <row r="48" spans="1:12" s="14" customFormat="1" ht="35.25" customHeight="1" x14ac:dyDescent="0.25">
      <c r="A48" s="54" t="s">
        <v>11</v>
      </c>
      <c r="B48" s="54"/>
      <c r="C48" s="54"/>
      <c r="D48" s="54"/>
      <c r="E48" s="54"/>
      <c r="F48" s="54"/>
      <c r="G48" s="54"/>
      <c r="H48" s="54"/>
      <c r="I48" s="18"/>
      <c r="J48" s="18"/>
      <c r="K48" s="18"/>
      <c r="L48" s="16"/>
    </row>
    <row r="49" spans="1:12" ht="15.75" x14ac:dyDescent="0.25">
      <c r="A49" s="16"/>
      <c r="B49" s="40" t="s">
        <v>16</v>
      </c>
      <c r="C49" s="16"/>
      <c r="D49" s="16"/>
      <c r="E49" s="37"/>
      <c r="F49" s="18"/>
      <c r="G49" s="41"/>
      <c r="H49" s="18"/>
      <c r="I49" s="18"/>
      <c r="J49" s="18"/>
      <c r="K49" s="18"/>
      <c r="L49" s="16"/>
    </row>
    <row r="50" spans="1:12" s="10" customFormat="1" x14ac:dyDescent="0.25">
      <c r="A50" s="42"/>
      <c r="B50" s="42" t="s">
        <v>24</v>
      </c>
      <c r="C50" s="42"/>
      <c r="D50" s="42"/>
      <c r="E50" s="42"/>
      <c r="F50" s="42"/>
      <c r="G50" s="42"/>
      <c r="H50" s="42" t="s">
        <v>25</v>
      </c>
      <c r="I50" s="42"/>
      <c r="J50" s="42"/>
      <c r="K50" s="42"/>
      <c r="L50" s="42"/>
    </row>
    <row r="51" spans="1:12" s="10" customForma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spans="1:12" x14ac:dyDescent="0.25">
      <c r="H52" s="4"/>
    </row>
    <row r="53" spans="1:12" x14ac:dyDescent="0.25">
      <c r="H53" s="4"/>
    </row>
    <row r="54" spans="1:12" x14ac:dyDescent="0.25">
      <c r="H54" s="4"/>
    </row>
    <row r="55" spans="1:12" x14ac:dyDescent="0.25">
      <c r="H55" s="4"/>
    </row>
    <row r="56" spans="1:12" x14ac:dyDescent="0.25">
      <c r="H56" s="4"/>
    </row>
    <row r="57" spans="1:12" x14ac:dyDescent="0.25">
      <c r="H57" s="4"/>
    </row>
    <row r="58" spans="1:12" x14ac:dyDescent="0.25">
      <c r="H58" s="4"/>
    </row>
    <row r="59" spans="1:12" x14ac:dyDescent="0.25">
      <c r="H59" s="4"/>
    </row>
    <row r="60" spans="1:12" x14ac:dyDescent="0.25">
      <c r="H60" s="4"/>
    </row>
    <row r="61" spans="1:12" x14ac:dyDescent="0.25">
      <c r="H61" s="4"/>
    </row>
    <row r="62" spans="1:12" x14ac:dyDescent="0.25">
      <c r="H62" s="4"/>
    </row>
    <row r="63" spans="1:12" x14ac:dyDescent="0.25">
      <c r="H63" s="4"/>
    </row>
    <row r="64" spans="1:12" x14ac:dyDescent="0.25">
      <c r="H64" s="4"/>
    </row>
    <row r="65" spans="8:8" x14ac:dyDescent="0.25">
      <c r="H65" s="4"/>
    </row>
    <row r="66" spans="8:8" x14ac:dyDescent="0.25">
      <c r="H66" s="4"/>
    </row>
    <row r="67" spans="8:8" x14ac:dyDescent="0.25">
      <c r="H67" s="4"/>
    </row>
    <row r="68" spans="8:8" x14ac:dyDescent="0.25">
      <c r="H68" s="4"/>
    </row>
    <row r="69" spans="8:8" x14ac:dyDescent="0.25">
      <c r="H69" s="4"/>
    </row>
    <row r="70" spans="8:8" x14ac:dyDescent="0.25">
      <c r="H70" s="4"/>
    </row>
    <row r="71" spans="8:8" x14ac:dyDescent="0.25">
      <c r="H71" s="4"/>
    </row>
    <row r="72" spans="8:8" x14ac:dyDescent="0.25">
      <c r="H72" s="4"/>
    </row>
    <row r="73" spans="8:8" x14ac:dyDescent="0.25">
      <c r="H73" s="4"/>
    </row>
    <row r="74" spans="8:8" x14ac:dyDescent="0.25">
      <c r="H74" s="4"/>
    </row>
    <row r="75" spans="8:8" x14ac:dyDescent="0.25">
      <c r="H75" s="4"/>
    </row>
    <row r="76" spans="8:8" x14ac:dyDescent="0.25">
      <c r="H76" s="4"/>
    </row>
    <row r="77" spans="8:8" x14ac:dyDescent="0.25">
      <c r="H77" s="4"/>
    </row>
    <row r="78" spans="8:8" x14ac:dyDescent="0.25">
      <c r="H78" s="4"/>
    </row>
    <row r="79" spans="8:8" x14ac:dyDescent="0.25">
      <c r="H79" s="4"/>
    </row>
    <row r="80" spans="8:8" x14ac:dyDescent="0.25">
      <c r="H80" s="4"/>
    </row>
    <row r="81" spans="8:8" x14ac:dyDescent="0.25">
      <c r="H81" s="4"/>
    </row>
    <row r="82" spans="8:8" x14ac:dyDescent="0.25">
      <c r="H82" s="4"/>
    </row>
    <row r="83" spans="8:8" x14ac:dyDescent="0.25">
      <c r="H83" s="4"/>
    </row>
    <row r="84" spans="8:8" x14ac:dyDescent="0.25">
      <c r="H84" s="4"/>
    </row>
    <row r="85" spans="8:8" x14ac:dyDescent="0.25">
      <c r="H85" s="4"/>
    </row>
    <row r="86" spans="8:8" x14ac:dyDescent="0.25">
      <c r="H86" s="4"/>
    </row>
    <row r="87" spans="8:8" x14ac:dyDescent="0.25">
      <c r="H87" s="4"/>
    </row>
    <row r="88" spans="8:8" x14ac:dyDescent="0.25">
      <c r="H88" s="4"/>
    </row>
    <row r="89" spans="8:8" x14ac:dyDescent="0.25">
      <c r="H89" s="4"/>
    </row>
    <row r="90" spans="8:8" x14ac:dyDescent="0.25">
      <c r="H90" s="4"/>
    </row>
    <row r="91" spans="8:8" x14ac:dyDescent="0.25">
      <c r="H91" s="4"/>
    </row>
    <row r="92" spans="8:8" x14ac:dyDescent="0.25">
      <c r="H92" s="4"/>
    </row>
    <row r="93" spans="8:8" x14ac:dyDescent="0.25">
      <c r="H93" s="4"/>
    </row>
    <row r="94" spans="8:8" x14ac:dyDescent="0.25">
      <c r="H94" s="4"/>
    </row>
    <row r="95" spans="8:8" x14ac:dyDescent="0.25">
      <c r="H95" s="4"/>
    </row>
    <row r="96" spans="8:8" x14ac:dyDescent="0.25">
      <c r="H96" s="4"/>
    </row>
    <row r="97" spans="8:8" x14ac:dyDescent="0.25">
      <c r="H97" s="4"/>
    </row>
    <row r="98" spans="8:8" x14ac:dyDescent="0.25">
      <c r="H98" s="4"/>
    </row>
    <row r="99" spans="8:8" x14ac:dyDescent="0.25">
      <c r="H99" s="4"/>
    </row>
    <row r="100" spans="8:8" x14ac:dyDescent="0.25">
      <c r="H100" s="4"/>
    </row>
    <row r="101" spans="8:8" x14ac:dyDescent="0.25">
      <c r="H101" s="4"/>
    </row>
    <row r="102" spans="8:8" x14ac:dyDescent="0.25">
      <c r="H102" s="4"/>
    </row>
    <row r="103" spans="8:8" x14ac:dyDescent="0.25">
      <c r="H103" s="4"/>
    </row>
    <row r="104" spans="8:8" x14ac:dyDescent="0.25">
      <c r="H104" s="4"/>
    </row>
    <row r="105" spans="8:8" x14ac:dyDescent="0.25">
      <c r="H105" s="4"/>
    </row>
    <row r="106" spans="8:8" x14ac:dyDescent="0.25">
      <c r="H106" s="4"/>
    </row>
    <row r="107" spans="8:8" x14ac:dyDescent="0.25">
      <c r="H107" s="4"/>
    </row>
    <row r="108" spans="8:8" x14ac:dyDescent="0.25">
      <c r="H108" s="4"/>
    </row>
    <row r="109" spans="8:8" x14ac:dyDescent="0.25">
      <c r="H109" s="4"/>
    </row>
    <row r="110" spans="8:8" x14ac:dyDescent="0.25">
      <c r="H110" s="4"/>
    </row>
    <row r="111" spans="8:8" x14ac:dyDescent="0.25">
      <c r="H111" s="4"/>
    </row>
    <row r="112" spans="8:8" x14ac:dyDescent="0.25">
      <c r="H112" s="4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4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6" spans="8:8" x14ac:dyDescent="0.25">
      <c r="H126" s="4"/>
    </row>
    <row r="127" spans="8:8" x14ac:dyDescent="0.25">
      <c r="H127" s="4"/>
    </row>
    <row r="128" spans="8:8" x14ac:dyDescent="0.25">
      <c r="H128" s="4"/>
    </row>
    <row r="129" spans="8:8" x14ac:dyDescent="0.25">
      <c r="H129" s="4"/>
    </row>
    <row r="130" spans="8:8" x14ac:dyDescent="0.25">
      <c r="H130" s="4"/>
    </row>
    <row r="131" spans="8:8" x14ac:dyDescent="0.25">
      <c r="H131" s="4"/>
    </row>
    <row r="132" spans="8:8" x14ac:dyDescent="0.25">
      <c r="H132" s="4"/>
    </row>
    <row r="133" spans="8:8" x14ac:dyDescent="0.25">
      <c r="H133" s="4"/>
    </row>
    <row r="134" spans="8:8" x14ac:dyDescent="0.25">
      <c r="H134" s="4"/>
    </row>
    <row r="135" spans="8:8" x14ac:dyDescent="0.25">
      <c r="H135" s="4"/>
    </row>
    <row r="136" spans="8:8" x14ac:dyDescent="0.25">
      <c r="H136" s="4"/>
    </row>
    <row r="137" spans="8:8" x14ac:dyDescent="0.25">
      <c r="H137" s="4"/>
    </row>
    <row r="138" spans="8:8" x14ac:dyDescent="0.25">
      <c r="H138" s="4"/>
    </row>
    <row r="139" spans="8:8" x14ac:dyDescent="0.25">
      <c r="H139" s="4"/>
    </row>
    <row r="140" spans="8:8" x14ac:dyDescent="0.25">
      <c r="H140" s="4"/>
    </row>
    <row r="141" spans="8:8" x14ac:dyDescent="0.25">
      <c r="H141" s="4"/>
    </row>
    <row r="142" spans="8:8" x14ac:dyDescent="0.25">
      <c r="H142" s="4"/>
    </row>
    <row r="143" spans="8:8" x14ac:dyDescent="0.25">
      <c r="H143" s="4"/>
    </row>
    <row r="144" spans="8:8" x14ac:dyDescent="0.25">
      <c r="H144" s="4"/>
    </row>
    <row r="145" spans="8:8" x14ac:dyDescent="0.25">
      <c r="H145" s="4"/>
    </row>
    <row r="146" spans="8:8" x14ac:dyDescent="0.25">
      <c r="H146" s="4"/>
    </row>
    <row r="147" spans="8:8" x14ac:dyDescent="0.25">
      <c r="H147" s="4"/>
    </row>
    <row r="148" spans="8:8" x14ac:dyDescent="0.25">
      <c r="H148" s="4"/>
    </row>
    <row r="149" spans="8:8" x14ac:dyDescent="0.25">
      <c r="H149" s="4"/>
    </row>
    <row r="150" spans="8:8" x14ac:dyDescent="0.25">
      <c r="H150" s="4"/>
    </row>
    <row r="151" spans="8:8" x14ac:dyDescent="0.25">
      <c r="H151" s="4"/>
    </row>
    <row r="152" spans="8:8" x14ac:dyDescent="0.25">
      <c r="H152" s="4"/>
    </row>
    <row r="153" spans="8:8" x14ac:dyDescent="0.25">
      <c r="H153" s="4"/>
    </row>
    <row r="154" spans="8:8" x14ac:dyDescent="0.25">
      <c r="H154" s="4"/>
    </row>
    <row r="155" spans="8:8" x14ac:dyDescent="0.25">
      <c r="H155" s="4"/>
    </row>
    <row r="156" spans="8:8" x14ac:dyDescent="0.25">
      <c r="H156" s="4"/>
    </row>
    <row r="157" spans="8:8" x14ac:dyDescent="0.25">
      <c r="H157" s="4"/>
    </row>
    <row r="158" spans="8:8" x14ac:dyDescent="0.25">
      <c r="H158" s="4"/>
    </row>
    <row r="159" spans="8:8" x14ac:dyDescent="0.25">
      <c r="H159" s="4"/>
    </row>
    <row r="160" spans="8:8" x14ac:dyDescent="0.25">
      <c r="H160" s="4"/>
    </row>
    <row r="161" spans="8:8" x14ac:dyDescent="0.25">
      <c r="H161" s="4"/>
    </row>
    <row r="162" spans="8:8" x14ac:dyDescent="0.25">
      <c r="H162" s="4"/>
    </row>
    <row r="163" spans="8:8" x14ac:dyDescent="0.25">
      <c r="H163" s="4"/>
    </row>
    <row r="164" spans="8:8" x14ac:dyDescent="0.25">
      <c r="H164" s="4"/>
    </row>
    <row r="165" spans="8:8" x14ac:dyDescent="0.25">
      <c r="H165" s="4"/>
    </row>
    <row r="166" spans="8:8" x14ac:dyDescent="0.25">
      <c r="H166" s="4"/>
    </row>
    <row r="167" spans="8:8" x14ac:dyDescent="0.25">
      <c r="H167" s="4"/>
    </row>
    <row r="168" spans="8:8" x14ac:dyDescent="0.25">
      <c r="H168" s="4"/>
    </row>
    <row r="169" spans="8:8" x14ac:dyDescent="0.25">
      <c r="H169" s="4"/>
    </row>
    <row r="170" spans="8:8" x14ac:dyDescent="0.25">
      <c r="H170" s="4"/>
    </row>
    <row r="171" spans="8:8" x14ac:dyDescent="0.25">
      <c r="H171" s="4"/>
    </row>
    <row r="172" spans="8:8" x14ac:dyDescent="0.25">
      <c r="H172" s="4"/>
    </row>
    <row r="173" spans="8:8" x14ac:dyDescent="0.25">
      <c r="H173" s="4"/>
    </row>
    <row r="174" spans="8:8" x14ac:dyDescent="0.25">
      <c r="H174" s="4"/>
    </row>
    <row r="175" spans="8:8" x14ac:dyDescent="0.25">
      <c r="H175" s="4"/>
    </row>
    <row r="176" spans="8:8" x14ac:dyDescent="0.25">
      <c r="H176" s="4"/>
    </row>
    <row r="177" spans="8:8" x14ac:dyDescent="0.25">
      <c r="H177" s="4"/>
    </row>
    <row r="178" spans="8:8" x14ac:dyDescent="0.25">
      <c r="H178" s="4"/>
    </row>
    <row r="179" spans="8:8" x14ac:dyDescent="0.25">
      <c r="H179" s="4"/>
    </row>
    <row r="180" spans="8:8" x14ac:dyDescent="0.25">
      <c r="H180" s="4"/>
    </row>
    <row r="181" spans="8:8" x14ac:dyDescent="0.25">
      <c r="H181" s="4"/>
    </row>
    <row r="182" spans="8:8" x14ac:dyDescent="0.25">
      <c r="H182" s="4"/>
    </row>
    <row r="183" spans="8:8" x14ac:dyDescent="0.25">
      <c r="H183" s="4"/>
    </row>
    <row r="184" spans="8:8" x14ac:dyDescent="0.25">
      <c r="H184" s="4"/>
    </row>
    <row r="185" spans="8:8" x14ac:dyDescent="0.25">
      <c r="H185" s="4"/>
    </row>
    <row r="186" spans="8:8" x14ac:dyDescent="0.25">
      <c r="H186" s="4"/>
    </row>
    <row r="187" spans="8:8" x14ac:dyDescent="0.25">
      <c r="H187" s="4"/>
    </row>
    <row r="188" spans="8:8" x14ac:dyDescent="0.25">
      <c r="H188" s="4"/>
    </row>
    <row r="189" spans="8:8" x14ac:dyDescent="0.25">
      <c r="H189" s="4"/>
    </row>
    <row r="190" spans="8:8" x14ac:dyDescent="0.25">
      <c r="H190" s="4"/>
    </row>
    <row r="191" spans="8:8" x14ac:dyDescent="0.25">
      <c r="H191" s="4"/>
    </row>
    <row r="192" spans="8:8" x14ac:dyDescent="0.25">
      <c r="H192" s="4"/>
    </row>
    <row r="193" spans="8:8" x14ac:dyDescent="0.25">
      <c r="H193" s="4"/>
    </row>
    <row r="194" spans="8:8" x14ac:dyDescent="0.25">
      <c r="H194" s="4"/>
    </row>
    <row r="195" spans="8:8" x14ac:dyDescent="0.25">
      <c r="H195" s="4"/>
    </row>
    <row r="196" spans="8:8" x14ac:dyDescent="0.25">
      <c r="H196" s="4"/>
    </row>
    <row r="197" spans="8:8" x14ac:dyDescent="0.25">
      <c r="H197" s="4"/>
    </row>
    <row r="198" spans="8:8" x14ac:dyDescent="0.25">
      <c r="H198" s="4"/>
    </row>
    <row r="199" spans="8:8" x14ac:dyDescent="0.25">
      <c r="H199" s="4"/>
    </row>
    <row r="200" spans="8:8" x14ac:dyDescent="0.25">
      <c r="H200" s="4"/>
    </row>
    <row r="201" spans="8:8" x14ac:dyDescent="0.25">
      <c r="H201" s="4"/>
    </row>
    <row r="202" spans="8:8" x14ac:dyDescent="0.25">
      <c r="H202" s="4"/>
    </row>
    <row r="203" spans="8:8" x14ac:dyDescent="0.25">
      <c r="H203" s="4"/>
    </row>
    <row r="204" spans="8:8" x14ac:dyDescent="0.25">
      <c r="H204" s="4"/>
    </row>
    <row r="205" spans="8:8" x14ac:dyDescent="0.25">
      <c r="H205" s="4"/>
    </row>
    <row r="206" spans="8:8" x14ac:dyDescent="0.25">
      <c r="H206" s="4"/>
    </row>
    <row r="207" spans="8:8" x14ac:dyDescent="0.25">
      <c r="H207" s="4"/>
    </row>
    <row r="208" spans="8:8" x14ac:dyDescent="0.25">
      <c r="H208" s="4"/>
    </row>
    <row r="209" spans="8:8" x14ac:dyDescent="0.25">
      <c r="H209" s="4"/>
    </row>
    <row r="210" spans="8:8" x14ac:dyDescent="0.25">
      <c r="H210" s="4"/>
    </row>
    <row r="211" spans="8:8" x14ac:dyDescent="0.25">
      <c r="H211" s="4"/>
    </row>
    <row r="212" spans="8:8" x14ac:dyDescent="0.25">
      <c r="H212" s="4"/>
    </row>
    <row r="213" spans="8:8" x14ac:dyDescent="0.25">
      <c r="H213" s="4"/>
    </row>
    <row r="214" spans="8:8" x14ac:dyDescent="0.25">
      <c r="H214" s="4"/>
    </row>
    <row r="215" spans="8:8" x14ac:dyDescent="0.25">
      <c r="H215" s="4"/>
    </row>
    <row r="216" spans="8:8" x14ac:dyDescent="0.25">
      <c r="H216" s="4"/>
    </row>
    <row r="217" spans="8:8" x14ac:dyDescent="0.25">
      <c r="H217" s="4"/>
    </row>
    <row r="218" spans="8:8" x14ac:dyDescent="0.25">
      <c r="H218" s="4"/>
    </row>
    <row r="219" spans="8:8" x14ac:dyDescent="0.25">
      <c r="H219" s="4"/>
    </row>
    <row r="220" spans="8:8" x14ac:dyDescent="0.25">
      <c r="H220" s="4"/>
    </row>
    <row r="221" spans="8:8" x14ac:dyDescent="0.25">
      <c r="H221" s="4"/>
    </row>
    <row r="222" spans="8:8" x14ac:dyDescent="0.25">
      <c r="H222" s="4"/>
    </row>
    <row r="223" spans="8:8" x14ac:dyDescent="0.25">
      <c r="H223" s="4"/>
    </row>
    <row r="224" spans="8:8" x14ac:dyDescent="0.25">
      <c r="H224" s="4"/>
    </row>
    <row r="225" spans="8:8" x14ac:dyDescent="0.25">
      <c r="H225" s="4"/>
    </row>
    <row r="226" spans="8:8" x14ac:dyDescent="0.25">
      <c r="H226" s="4"/>
    </row>
    <row r="227" spans="8:8" x14ac:dyDescent="0.25">
      <c r="H227" s="4"/>
    </row>
    <row r="228" spans="8:8" x14ac:dyDescent="0.25">
      <c r="H228" s="4"/>
    </row>
    <row r="229" spans="8:8" x14ac:dyDescent="0.25">
      <c r="H229" s="4"/>
    </row>
    <row r="230" spans="8:8" x14ac:dyDescent="0.25">
      <c r="H230" s="4"/>
    </row>
    <row r="231" spans="8:8" x14ac:dyDescent="0.25">
      <c r="H231" s="4"/>
    </row>
    <row r="232" spans="8:8" x14ac:dyDescent="0.25">
      <c r="H232" s="4"/>
    </row>
    <row r="233" spans="8:8" x14ac:dyDescent="0.25">
      <c r="H233" s="4"/>
    </row>
    <row r="234" spans="8:8" x14ac:dyDescent="0.25">
      <c r="H234" s="4"/>
    </row>
    <row r="235" spans="8:8" x14ac:dyDescent="0.25">
      <c r="H235" s="4"/>
    </row>
    <row r="236" spans="8:8" x14ac:dyDescent="0.25">
      <c r="H236" s="4"/>
    </row>
    <row r="237" spans="8:8" x14ac:dyDescent="0.25">
      <c r="H237" s="4"/>
    </row>
    <row r="238" spans="8:8" x14ac:dyDescent="0.25">
      <c r="H238" s="4"/>
    </row>
    <row r="239" spans="8:8" x14ac:dyDescent="0.25">
      <c r="H239" s="4"/>
    </row>
    <row r="240" spans="8:8" x14ac:dyDescent="0.25">
      <c r="H240" s="4"/>
    </row>
    <row r="241" spans="8:8" x14ac:dyDescent="0.25">
      <c r="H241" s="4"/>
    </row>
    <row r="242" spans="8:8" x14ac:dyDescent="0.25">
      <c r="H242" s="4"/>
    </row>
    <row r="243" spans="8:8" x14ac:dyDescent="0.25">
      <c r="H243" s="4"/>
    </row>
    <row r="244" spans="8:8" x14ac:dyDescent="0.25">
      <c r="H244" s="4"/>
    </row>
    <row r="245" spans="8:8" x14ac:dyDescent="0.25">
      <c r="H245" s="4"/>
    </row>
    <row r="246" spans="8:8" x14ac:dyDescent="0.25">
      <c r="H246" s="4"/>
    </row>
    <row r="247" spans="8:8" x14ac:dyDescent="0.25">
      <c r="H247" s="4"/>
    </row>
    <row r="248" spans="8:8" x14ac:dyDescent="0.25">
      <c r="H248" s="4"/>
    </row>
    <row r="249" spans="8:8" x14ac:dyDescent="0.25">
      <c r="H249" s="4"/>
    </row>
    <row r="250" spans="8:8" x14ac:dyDescent="0.25">
      <c r="H250" s="4"/>
    </row>
    <row r="251" spans="8:8" x14ac:dyDescent="0.25">
      <c r="H251" s="4"/>
    </row>
    <row r="252" spans="8:8" x14ac:dyDescent="0.25">
      <c r="H252" s="4"/>
    </row>
    <row r="253" spans="8:8" x14ac:dyDescent="0.25">
      <c r="H253" s="4"/>
    </row>
    <row r="254" spans="8:8" x14ac:dyDescent="0.25">
      <c r="H254" s="4"/>
    </row>
    <row r="255" spans="8:8" x14ac:dyDescent="0.25">
      <c r="H255" s="4"/>
    </row>
    <row r="256" spans="8:8" x14ac:dyDescent="0.25">
      <c r="H256" s="4"/>
    </row>
    <row r="257" spans="8:8" x14ac:dyDescent="0.25">
      <c r="H257" s="4"/>
    </row>
    <row r="258" spans="8:8" x14ac:dyDescent="0.25">
      <c r="H258" s="4"/>
    </row>
    <row r="259" spans="8:8" x14ac:dyDescent="0.25">
      <c r="H259" s="4"/>
    </row>
    <row r="260" spans="8:8" x14ac:dyDescent="0.25">
      <c r="H260" s="4"/>
    </row>
    <row r="261" spans="8:8" x14ac:dyDescent="0.25">
      <c r="H261" s="4"/>
    </row>
    <row r="262" spans="8:8" x14ac:dyDescent="0.25">
      <c r="H262" s="4"/>
    </row>
    <row r="263" spans="8:8" x14ac:dyDescent="0.25">
      <c r="H263" s="4"/>
    </row>
    <row r="264" spans="8:8" x14ac:dyDescent="0.25">
      <c r="H264" s="4"/>
    </row>
    <row r="265" spans="8:8" x14ac:dyDescent="0.25">
      <c r="H265" s="4"/>
    </row>
    <row r="266" spans="8:8" x14ac:dyDescent="0.25">
      <c r="H266" s="4"/>
    </row>
    <row r="267" spans="8:8" x14ac:dyDescent="0.25">
      <c r="H267" s="4"/>
    </row>
    <row r="268" spans="8:8" x14ac:dyDescent="0.25">
      <c r="H268" s="4"/>
    </row>
    <row r="269" spans="8:8" x14ac:dyDescent="0.25">
      <c r="H269" s="4"/>
    </row>
    <row r="270" spans="8:8" x14ac:dyDescent="0.25">
      <c r="H270" s="4"/>
    </row>
    <row r="271" spans="8:8" x14ac:dyDescent="0.25">
      <c r="H271" s="4"/>
    </row>
    <row r="272" spans="8:8" x14ac:dyDescent="0.25">
      <c r="H272" s="4"/>
    </row>
    <row r="273" spans="8:8" x14ac:dyDescent="0.25">
      <c r="H273" s="4"/>
    </row>
    <row r="274" spans="8:8" x14ac:dyDescent="0.25">
      <c r="H274" s="4"/>
    </row>
    <row r="275" spans="8:8" x14ac:dyDescent="0.25">
      <c r="H275" s="4"/>
    </row>
    <row r="276" spans="8:8" x14ac:dyDescent="0.25">
      <c r="H276" s="4"/>
    </row>
    <row r="277" spans="8:8" x14ac:dyDescent="0.25">
      <c r="H277" s="4"/>
    </row>
    <row r="278" spans="8:8" x14ac:dyDescent="0.25">
      <c r="H278" s="4"/>
    </row>
    <row r="279" spans="8:8" x14ac:dyDescent="0.25">
      <c r="H279" s="4"/>
    </row>
    <row r="280" spans="8:8" x14ac:dyDescent="0.25">
      <c r="H280" s="4"/>
    </row>
    <row r="281" spans="8:8" x14ac:dyDescent="0.25">
      <c r="H281" s="4"/>
    </row>
    <row r="282" spans="8:8" x14ac:dyDescent="0.25">
      <c r="H282" s="4"/>
    </row>
    <row r="283" spans="8:8" x14ac:dyDescent="0.25">
      <c r="H283" s="4"/>
    </row>
    <row r="284" spans="8:8" x14ac:dyDescent="0.25">
      <c r="H284" s="4"/>
    </row>
    <row r="285" spans="8:8" x14ac:dyDescent="0.25">
      <c r="H285" s="4"/>
    </row>
    <row r="286" spans="8:8" x14ac:dyDescent="0.25">
      <c r="H286" s="4"/>
    </row>
    <row r="287" spans="8:8" x14ac:dyDescent="0.25">
      <c r="H287" s="4"/>
    </row>
    <row r="288" spans="8:8" x14ac:dyDescent="0.25">
      <c r="H288" s="4"/>
    </row>
    <row r="289" spans="8:8" x14ac:dyDescent="0.25">
      <c r="H289" s="4"/>
    </row>
    <row r="290" spans="8:8" x14ac:dyDescent="0.25">
      <c r="H290" s="4"/>
    </row>
    <row r="291" spans="8:8" x14ac:dyDescent="0.25">
      <c r="H291" s="4"/>
    </row>
    <row r="292" spans="8:8" x14ac:dyDescent="0.25">
      <c r="H292" s="4"/>
    </row>
    <row r="293" spans="8:8" x14ac:dyDescent="0.25">
      <c r="H293" s="4"/>
    </row>
    <row r="294" spans="8:8" x14ac:dyDescent="0.25">
      <c r="H294" s="4"/>
    </row>
    <row r="295" spans="8:8" x14ac:dyDescent="0.25">
      <c r="H295" s="4"/>
    </row>
    <row r="296" spans="8:8" x14ac:dyDescent="0.25">
      <c r="H296" s="4"/>
    </row>
    <row r="297" spans="8:8" x14ac:dyDescent="0.25">
      <c r="H297" s="4"/>
    </row>
    <row r="298" spans="8:8" x14ac:dyDescent="0.25">
      <c r="H298" s="4"/>
    </row>
    <row r="299" spans="8:8" x14ac:dyDescent="0.25">
      <c r="H299" s="4"/>
    </row>
    <row r="300" spans="8:8" x14ac:dyDescent="0.25">
      <c r="H300" s="4"/>
    </row>
    <row r="301" spans="8:8" x14ac:dyDescent="0.25">
      <c r="H301" s="4"/>
    </row>
    <row r="302" spans="8:8" x14ac:dyDescent="0.25">
      <c r="H302" s="4"/>
    </row>
    <row r="303" spans="8:8" x14ac:dyDescent="0.25">
      <c r="H303" s="4"/>
    </row>
    <row r="304" spans="8:8" x14ac:dyDescent="0.25">
      <c r="H304" s="4"/>
    </row>
    <row r="305" spans="8:8" x14ac:dyDescent="0.25">
      <c r="H305" s="4"/>
    </row>
    <row r="306" spans="8:8" x14ac:dyDescent="0.25">
      <c r="H306" s="4"/>
    </row>
    <row r="307" spans="8:8" x14ac:dyDescent="0.25">
      <c r="H307" s="4"/>
    </row>
    <row r="308" spans="8:8" x14ac:dyDescent="0.25">
      <c r="H308" s="4"/>
    </row>
    <row r="309" spans="8:8" x14ac:dyDescent="0.25">
      <c r="H309" s="4"/>
    </row>
    <row r="310" spans="8:8" x14ac:dyDescent="0.25">
      <c r="H310" s="4"/>
    </row>
    <row r="311" spans="8:8" x14ac:dyDescent="0.25">
      <c r="H311" s="4"/>
    </row>
    <row r="312" spans="8:8" x14ac:dyDescent="0.25">
      <c r="H312" s="4"/>
    </row>
    <row r="313" spans="8:8" x14ac:dyDescent="0.25">
      <c r="H313" s="4"/>
    </row>
    <row r="314" spans="8:8" x14ac:dyDescent="0.25">
      <c r="H314" s="4"/>
    </row>
    <row r="315" spans="8:8" x14ac:dyDescent="0.25">
      <c r="H315" s="4"/>
    </row>
    <row r="316" spans="8:8" x14ac:dyDescent="0.25">
      <c r="H316" s="4"/>
    </row>
    <row r="317" spans="8:8" x14ac:dyDescent="0.25">
      <c r="H317" s="4"/>
    </row>
    <row r="318" spans="8:8" x14ac:dyDescent="0.25">
      <c r="H318" s="4"/>
    </row>
    <row r="319" spans="8:8" x14ac:dyDescent="0.25">
      <c r="H319" s="4"/>
    </row>
    <row r="320" spans="8:8" x14ac:dyDescent="0.25">
      <c r="H320" s="4"/>
    </row>
    <row r="321" spans="8:8" x14ac:dyDescent="0.25">
      <c r="H321" s="4"/>
    </row>
    <row r="322" spans="8:8" x14ac:dyDescent="0.25">
      <c r="H322" s="4"/>
    </row>
    <row r="323" spans="8:8" x14ac:dyDescent="0.25">
      <c r="H323" s="4"/>
    </row>
    <row r="324" spans="8:8" x14ac:dyDescent="0.25">
      <c r="H324" s="4"/>
    </row>
    <row r="325" spans="8:8" x14ac:dyDescent="0.25">
      <c r="H325" s="4"/>
    </row>
    <row r="326" spans="8:8" x14ac:dyDescent="0.25">
      <c r="H326" s="4"/>
    </row>
    <row r="327" spans="8:8" x14ac:dyDescent="0.25">
      <c r="H327" s="4"/>
    </row>
    <row r="328" spans="8:8" x14ac:dyDescent="0.25">
      <c r="H328" s="4"/>
    </row>
    <row r="329" spans="8:8" x14ac:dyDescent="0.25">
      <c r="H329" s="4"/>
    </row>
    <row r="330" spans="8:8" x14ac:dyDescent="0.25">
      <c r="H330" s="4"/>
    </row>
    <row r="331" spans="8:8" x14ac:dyDescent="0.25">
      <c r="H331" s="4"/>
    </row>
    <row r="332" spans="8:8" x14ac:dyDescent="0.25">
      <c r="H332" s="4"/>
    </row>
    <row r="333" spans="8:8" x14ac:dyDescent="0.25">
      <c r="H333" s="4"/>
    </row>
    <row r="334" spans="8:8" x14ac:dyDescent="0.25">
      <c r="H334" s="4"/>
    </row>
    <row r="335" spans="8:8" x14ac:dyDescent="0.25">
      <c r="H335" s="4"/>
    </row>
    <row r="336" spans="8:8" x14ac:dyDescent="0.25">
      <c r="H336" s="4"/>
    </row>
    <row r="337" spans="8:8" x14ac:dyDescent="0.25">
      <c r="H337" s="4"/>
    </row>
    <row r="338" spans="8:8" x14ac:dyDescent="0.25">
      <c r="H338" s="4"/>
    </row>
    <row r="339" spans="8:8" x14ac:dyDescent="0.25">
      <c r="H339" s="4"/>
    </row>
    <row r="340" spans="8:8" x14ac:dyDescent="0.25">
      <c r="H340" s="4"/>
    </row>
    <row r="341" spans="8:8" x14ac:dyDescent="0.25">
      <c r="H341" s="4"/>
    </row>
    <row r="342" spans="8:8" x14ac:dyDescent="0.25">
      <c r="H342" s="4"/>
    </row>
    <row r="343" spans="8:8" x14ac:dyDescent="0.25">
      <c r="H343" s="4"/>
    </row>
    <row r="344" spans="8:8" x14ac:dyDescent="0.25">
      <c r="H344" s="4"/>
    </row>
    <row r="345" spans="8:8" x14ac:dyDescent="0.25">
      <c r="H345" s="4"/>
    </row>
    <row r="346" spans="8:8" x14ac:dyDescent="0.25">
      <c r="H346" s="4"/>
    </row>
    <row r="347" spans="8:8" x14ac:dyDescent="0.25">
      <c r="H347" s="4"/>
    </row>
    <row r="348" spans="8:8" x14ac:dyDescent="0.25">
      <c r="H348" s="4"/>
    </row>
    <row r="349" spans="8:8" x14ac:dyDescent="0.25">
      <c r="H349" s="4"/>
    </row>
    <row r="350" spans="8:8" x14ac:dyDescent="0.25">
      <c r="H350" s="4"/>
    </row>
    <row r="351" spans="8:8" x14ac:dyDescent="0.25">
      <c r="H351" s="4"/>
    </row>
    <row r="352" spans="8:8" x14ac:dyDescent="0.25">
      <c r="H352" s="4"/>
    </row>
    <row r="353" spans="8:8" x14ac:dyDescent="0.25">
      <c r="H353" s="4"/>
    </row>
    <row r="354" spans="8:8" x14ac:dyDescent="0.25">
      <c r="H354" s="4"/>
    </row>
    <row r="355" spans="8:8" x14ac:dyDescent="0.25">
      <c r="H355" s="4"/>
    </row>
    <row r="356" spans="8:8" x14ac:dyDescent="0.25">
      <c r="H356" s="4"/>
    </row>
    <row r="357" spans="8:8" x14ac:dyDescent="0.25">
      <c r="H357" s="4"/>
    </row>
    <row r="358" spans="8:8" x14ac:dyDescent="0.25">
      <c r="H358" s="4"/>
    </row>
    <row r="359" spans="8:8" x14ac:dyDescent="0.25">
      <c r="H359" s="4"/>
    </row>
    <row r="360" spans="8:8" x14ac:dyDescent="0.25">
      <c r="H360" s="4"/>
    </row>
    <row r="361" spans="8:8" x14ac:dyDescent="0.25">
      <c r="H361" s="4"/>
    </row>
    <row r="362" spans="8:8" x14ac:dyDescent="0.25">
      <c r="H362" s="4"/>
    </row>
    <row r="363" spans="8:8" x14ac:dyDescent="0.25">
      <c r="H363" s="4"/>
    </row>
    <row r="364" spans="8:8" x14ac:dyDescent="0.25">
      <c r="H364" s="4"/>
    </row>
    <row r="365" spans="8:8" x14ac:dyDescent="0.25">
      <c r="H365" s="4"/>
    </row>
    <row r="366" spans="8:8" x14ac:dyDescent="0.25">
      <c r="H366" s="4"/>
    </row>
    <row r="367" spans="8:8" x14ac:dyDescent="0.25">
      <c r="H367" s="4"/>
    </row>
    <row r="368" spans="8:8" x14ac:dyDescent="0.25">
      <c r="H368" s="4"/>
    </row>
    <row r="369" spans="8:8" x14ac:dyDescent="0.25">
      <c r="H369" s="4"/>
    </row>
    <row r="370" spans="8:8" x14ac:dyDescent="0.25">
      <c r="H370" s="4"/>
    </row>
    <row r="371" spans="8:8" x14ac:dyDescent="0.25">
      <c r="H371" s="4"/>
    </row>
    <row r="372" spans="8:8" x14ac:dyDescent="0.25">
      <c r="H372" s="4"/>
    </row>
    <row r="373" spans="8:8" x14ac:dyDescent="0.25">
      <c r="H373" s="4"/>
    </row>
    <row r="374" spans="8:8" x14ac:dyDescent="0.25">
      <c r="H374" s="4"/>
    </row>
    <row r="375" spans="8:8" x14ac:dyDescent="0.25">
      <c r="H375" s="4"/>
    </row>
    <row r="376" spans="8:8" x14ac:dyDescent="0.25">
      <c r="H376" s="4"/>
    </row>
    <row r="377" spans="8:8" x14ac:dyDescent="0.25">
      <c r="H377" s="4"/>
    </row>
    <row r="378" spans="8:8" x14ac:dyDescent="0.25">
      <c r="H378" s="4"/>
    </row>
    <row r="379" spans="8:8" x14ac:dyDescent="0.25">
      <c r="H379" s="4"/>
    </row>
    <row r="380" spans="8:8" x14ac:dyDescent="0.25">
      <c r="H380" s="4"/>
    </row>
    <row r="381" spans="8:8" x14ac:dyDescent="0.25">
      <c r="H381" s="4"/>
    </row>
    <row r="382" spans="8:8" x14ac:dyDescent="0.25">
      <c r="H382" s="4"/>
    </row>
    <row r="383" spans="8:8" x14ac:dyDescent="0.25">
      <c r="H383" s="4"/>
    </row>
    <row r="384" spans="8:8" x14ac:dyDescent="0.25">
      <c r="H384" s="4"/>
    </row>
    <row r="385" spans="8:8" x14ac:dyDescent="0.25">
      <c r="H385" s="4"/>
    </row>
    <row r="386" spans="8:8" x14ac:dyDescent="0.25">
      <c r="H386" s="4"/>
    </row>
    <row r="387" spans="8:8" x14ac:dyDescent="0.25">
      <c r="H387" s="4"/>
    </row>
    <row r="388" spans="8:8" x14ac:dyDescent="0.25">
      <c r="H388" s="4"/>
    </row>
    <row r="389" spans="8:8" x14ac:dyDescent="0.25">
      <c r="H389" s="4"/>
    </row>
    <row r="390" spans="8:8" x14ac:dyDescent="0.25">
      <c r="H390" s="4"/>
    </row>
    <row r="391" spans="8:8" x14ac:dyDescent="0.25">
      <c r="H391" s="4"/>
    </row>
    <row r="392" spans="8:8" x14ac:dyDescent="0.25">
      <c r="H392" s="4"/>
    </row>
    <row r="393" spans="8:8" x14ac:dyDescent="0.25">
      <c r="H393" s="4"/>
    </row>
    <row r="394" spans="8:8" x14ac:dyDescent="0.25">
      <c r="H394" s="4"/>
    </row>
    <row r="395" spans="8:8" x14ac:dyDescent="0.25">
      <c r="H395" s="4"/>
    </row>
    <row r="396" spans="8:8" x14ac:dyDescent="0.25">
      <c r="H396" s="4"/>
    </row>
    <row r="397" spans="8:8" x14ac:dyDescent="0.25">
      <c r="H397" s="4"/>
    </row>
    <row r="398" spans="8:8" x14ac:dyDescent="0.25">
      <c r="H398" s="4"/>
    </row>
    <row r="399" spans="8:8" x14ac:dyDescent="0.25">
      <c r="H399" s="4"/>
    </row>
  </sheetData>
  <autoFilter ref="B5:B36">
    <filterColumn colId="0">
      <customFilters>
        <customFilter operator="notEqual" val=" "/>
      </customFilters>
    </filterColumn>
  </autoFilter>
  <mergeCells count="6">
    <mergeCell ref="A48:H48"/>
    <mergeCell ref="J1:L1"/>
    <mergeCell ref="D1:I1"/>
    <mergeCell ref="A3:L3"/>
    <mergeCell ref="K2:L2"/>
    <mergeCell ref="B45:C45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78" fitToHeight="2" orientation="landscape" r:id="rId1"/>
  <customProperties>
    <customPr name="LastActive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НМЦК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Майоров Илья Александрович</cp:lastModifiedBy>
  <cp:lastPrinted>2026-06-01T09:55:03Z</cp:lastPrinted>
  <dcterms:created xsi:type="dcterms:W3CDTF">2014-01-17T08:53:04Z</dcterms:created>
  <dcterms:modified xsi:type="dcterms:W3CDTF">2026-06-02T05:20:58Z</dcterms:modified>
</cp:coreProperties>
</file>