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Мебель для ректора, дир. деп\Шкафы\"/>
    </mc:Choice>
  </mc:AlternateContent>
  <xr:revisionPtr revIDLastSave="0" documentId="13_ncr:1_{35F6CB92-F3D3-45CD-85C0-5317663407E0}" xr6:coauthVersionLast="47" xr6:coauthVersionMax="47" xr10:uidLastSave="{00000000-0000-0000-0000-000000000000}"/>
  <bookViews>
    <workbookView xWindow="-38520" yWindow="-120" windowWidth="38640" windowHeight="2124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2" l="1"/>
  <c r="H17" i="2"/>
  <c r="H14" i="2"/>
  <c r="K14" i="2" s="1"/>
  <c r="I14" i="2"/>
  <c r="I13" i="2"/>
  <c r="H13" i="2"/>
  <c r="K13" i="2" s="1"/>
  <c r="H11" i="2"/>
  <c r="K11" i="2" s="1"/>
  <c r="H12" i="2"/>
  <c r="K12" i="2" s="1"/>
  <c r="I12" i="2"/>
  <c r="I11" i="2"/>
  <c r="I16" i="2"/>
  <c r="H16" i="2"/>
  <c r="K16" i="2" s="1"/>
  <c r="H15" i="2"/>
  <c r="K15" i="2" s="1"/>
  <c r="K17" i="2" l="1"/>
  <c r="K18" i="2" s="1"/>
  <c r="J17" i="2"/>
  <c r="J13" i="2"/>
  <c r="J14" i="2"/>
  <c r="J16" i="2"/>
  <c r="J11" i="2"/>
  <c r="J12" i="2"/>
  <c r="I15" i="2"/>
  <c r="J15" i="2" s="1"/>
</calcChain>
</file>

<file path=xl/sharedStrings.xml><?xml version="1.0" encoding="utf-8"?>
<sst xmlns="http://schemas.openxmlformats.org/spreadsheetml/2006/main" count="47" uniqueCount="37">
  <si>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</si>
  <si>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</si>
  <si>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</si>
  <si>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</si>
  <si>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</si>
  <si>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</si>
  <si>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</si>
  <si>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</si>
  <si>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</si>
  <si>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</si>
  <si>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</si>
  <si>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</si>
  <si>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</si>
  <si>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</si>
  <si>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</si>
  <si>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</si>
  <si>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</si>
  <si>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</si>
  <si>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</si>
  <si>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3</t>
  </si>
  <si>
    <t>4</t>
  </si>
  <si>
    <t>Коммерческие предложения</t>
  </si>
  <si>
    <t>5</t>
  </si>
  <si>
    <t>6</t>
  </si>
  <si>
    <t>на поставку шкафов для одежды деревянных</t>
  </si>
  <si>
    <t>7</t>
  </si>
  <si>
    <t>Расчетная начальная (максимальная) цена контракта составляет 496 978 (Четыреста девяносто шесть тысяч девятьсот семьдесят восемь) рублей 01 копейка.</t>
  </si>
  <si>
    <t>Источник № 1 КП вх. № 874/1/26 от 12.08.2026</t>
  </si>
  <si>
    <t xml:space="preserve">Источник № 2 КП вх. № 874/2/26 от 12.08.2026 </t>
  </si>
  <si>
    <t xml:space="preserve">Источник № 3 КП вх. № 874/3/26 от 12.08.2026   </t>
  </si>
  <si>
    <t>Шкаф закрытый ZOOM тип 1</t>
  </si>
  <si>
    <t>Шкаф закрытый ZOOM тип 2</t>
  </si>
  <si>
    <t>Шкаф ZOOM тип 1</t>
  </si>
  <si>
    <t>Шкаф ZOOM тип 2</t>
  </si>
  <si>
    <t>Гардероб ZOOM тип 1</t>
  </si>
  <si>
    <t>Гардероб ZOOM тип 2</t>
  </si>
  <si>
    <t xml:space="preserve">Корпус гардероба TORR каркас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</si>
</sst>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1277217</xdr:colOff>
      <xdr:row>9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2035198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topLeftCell="A10" zoomScale="85" zoomScaleNormal="85" workbookViewId="0">
      <selection activeCell="O30" sqref="O30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3.44140625" customWidth="1"/>
    <col min="9" max="9" width="20" customWidth="1"/>
    <col min="10" max="10" width="20.33203125" customWidth="1"/>
    <col min="11" max="11" width="40.2187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4" ht="24" customHeight="1" x14ac:dyDescent="0.25">
      <c r="A2" s="45" t="s">
        <v>24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5" customHeight="1" x14ac:dyDescent="0.25">
      <c r="A4" s="47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4" ht="9" customHeight="1" x14ac:dyDescent="0.25"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4" ht="48" customHeight="1" x14ac:dyDescent="0.25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ht="16.5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43" t="s">
        <v>0</v>
      </c>
      <c r="B8" s="41" t="s">
        <v>16</v>
      </c>
      <c r="C8" s="41" t="s">
        <v>4</v>
      </c>
      <c r="D8" s="41" t="s">
        <v>9</v>
      </c>
      <c r="E8" s="54" t="s">
        <v>21</v>
      </c>
      <c r="F8" s="55"/>
      <c r="G8" s="55"/>
      <c r="H8" s="50" t="s">
        <v>5</v>
      </c>
      <c r="I8" s="50" t="s">
        <v>1</v>
      </c>
      <c r="J8" s="50" t="s">
        <v>3</v>
      </c>
      <c r="K8" s="22" t="s">
        <v>14</v>
      </c>
    </row>
    <row r="9" spans="1:14" ht="113.25" customHeight="1" x14ac:dyDescent="0.25">
      <c r="A9" s="44"/>
      <c r="B9" s="42"/>
      <c r="C9" s="42"/>
      <c r="D9" s="42"/>
      <c r="E9" s="38" t="s">
        <v>27</v>
      </c>
      <c r="F9" s="38" t="s">
        <v>28</v>
      </c>
      <c r="G9" s="38" t="s">
        <v>29</v>
      </c>
      <c r="H9" s="51"/>
      <c r="I9" s="51"/>
      <c r="J9" s="51"/>
      <c r="K9" s="52" t="s">
        <v>15</v>
      </c>
    </row>
    <row r="10" spans="1:14" ht="81" customHeight="1" x14ac:dyDescent="0.25">
      <c r="A10" s="44"/>
      <c r="B10" s="42"/>
      <c r="C10" s="42"/>
      <c r="D10" s="42"/>
      <c r="E10" s="23" t="s">
        <v>10</v>
      </c>
      <c r="F10" s="23" t="s">
        <v>10</v>
      </c>
      <c r="G10" s="23" t="s">
        <v>10</v>
      </c>
      <c r="H10" s="51"/>
      <c r="I10" s="51"/>
      <c r="J10" s="51"/>
      <c r="K10" s="53"/>
      <c r="M10" s="9"/>
      <c r="N10" s="9"/>
    </row>
    <row r="11" spans="1:14" ht="59.4" customHeight="1" x14ac:dyDescent="0.25">
      <c r="A11" s="18" t="s">
        <v>7</v>
      </c>
      <c r="B11" s="18" t="s">
        <v>36</v>
      </c>
      <c r="C11" s="18" t="s">
        <v>13</v>
      </c>
      <c r="D11" s="18" t="s">
        <v>7</v>
      </c>
      <c r="E11" s="21">
        <v>25342</v>
      </c>
      <c r="F11" s="21">
        <v>25848.84</v>
      </c>
      <c r="G11" s="21">
        <v>26862.52</v>
      </c>
      <c r="H11" s="21">
        <f t="shared" ref="H11:H15" si="0">ROUND(AVERAGE(E11:G11),2)</f>
        <v>26017.79</v>
      </c>
      <c r="I11" s="40">
        <f t="shared" ref="I11:I12" si="1">STDEV(E11,F11,G11)</f>
        <v>774.21088841047288</v>
      </c>
      <c r="J11" s="40">
        <f t="shared" ref="J11:J12" si="2">I11/H11*100</f>
        <v>2.9756981219791259</v>
      </c>
      <c r="K11" s="21">
        <f t="shared" ref="K11" si="3">PRODUCT(D11*H11)</f>
        <v>26017.79</v>
      </c>
      <c r="M11" s="9"/>
      <c r="N11" s="9"/>
    </row>
    <row r="12" spans="1:14" ht="52.2" customHeight="1" x14ac:dyDescent="0.25">
      <c r="A12" s="18" t="s">
        <v>17</v>
      </c>
      <c r="B12" s="18" t="s">
        <v>30</v>
      </c>
      <c r="C12" s="24" t="s">
        <v>13</v>
      </c>
      <c r="D12" s="24">
        <v>4</v>
      </c>
      <c r="E12" s="21">
        <v>35743</v>
      </c>
      <c r="F12" s="21">
        <v>36457.86</v>
      </c>
      <c r="G12" s="21">
        <v>38245.01</v>
      </c>
      <c r="H12" s="21">
        <f t="shared" si="0"/>
        <v>36815.29</v>
      </c>
      <c r="I12" s="40">
        <f t="shared" si="1"/>
        <v>1288.7321923890947</v>
      </c>
      <c r="J12" s="40">
        <f t="shared" si="2"/>
        <v>3.5005352188970793</v>
      </c>
      <c r="K12" s="21">
        <f t="shared" ref="K12:K16" si="4">PRODUCT(D12*H12)</f>
        <v>147261.16</v>
      </c>
      <c r="M12" s="9"/>
      <c r="N12" s="9"/>
    </row>
    <row r="13" spans="1:14" ht="52.2" customHeight="1" x14ac:dyDescent="0.25">
      <c r="A13" s="18" t="s">
        <v>19</v>
      </c>
      <c r="B13" s="18" t="s">
        <v>31</v>
      </c>
      <c r="C13" s="24" t="s">
        <v>13</v>
      </c>
      <c r="D13" s="24">
        <v>1</v>
      </c>
      <c r="E13" s="21">
        <v>35743</v>
      </c>
      <c r="F13" s="21">
        <v>36815.29</v>
      </c>
      <c r="G13" s="21">
        <v>38245.01</v>
      </c>
      <c r="H13" s="21">
        <f t="shared" si="0"/>
        <v>36934.43</v>
      </c>
      <c r="I13" s="40">
        <f>STDEV(E13,F13,G13)</f>
        <v>1255.2529069607192</v>
      </c>
      <c r="J13" s="40">
        <f>I13/H13*100</f>
        <v>3.3985982915147712</v>
      </c>
      <c r="K13" s="21">
        <f t="shared" si="4"/>
        <v>36934.43</v>
      </c>
      <c r="M13" s="9"/>
      <c r="N13" s="9"/>
    </row>
    <row r="14" spans="1:14" ht="52.2" customHeight="1" x14ac:dyDescent="0.25">
      <c r="A14" s="18" t="s">
        <v>20</v>
      </c>
      <c r="B14" s="18" t="s">
        <v>32</v>
      </c>
      <c r="C14" s="24" t="s">
        <v>13</v>
      </c>
      <c r="D14" s="24">
        <v>4</v>
      </c>
      <c r="E14" s="21">
        <v>20581</v>
      </c>
      <c r="F14" s="21">
        <v>21610.05</v>
      </c>
      <c r="G14" s="21">
        <v>22433.29</v>
      </c>
      <c r="H14" s="21">
        <f t="shared" si="0"/>
        <v>21541.45</v>
      </c>
      <c r="I14" s="40">
        <f>STDEV(E14,F14,G14)</f>
        <v>928.04869162848024</v>
      </c>
      <c r="J14" s="40">
        <f>I14/H14*100</f>
        <v>4.308199734133404</v>
      </c>
      <c r="K14" s="21">
        <f t="shared" si="4"/>
        <v>86165.8</v>
      </c>
      <c r="M14" s="9"/>
      <c r="N14" s="9"/>
    </row>
    <row r="15" spans="1:14" ht="46.8" customHeight="1" x14ac:dyDescent="0.25">
      <c r="A15" s="18" t="s">
        <v>22</v>
      </c>
      <c r="B15" s="18" t="s">
        <v>33</v>
      </c>
      <c r="C15" s="18" t="s">
        <v>13</v>
      </c>
      <c r="D15" s="18" t="s">
        <v>7</v>
      </c>
      <c r="E15" s="21">
        <v>20581</v>
      </c>
      <c r="F15" s="21">
        <v>21198.43</v>
      </c>
      <c r="G15" s="21">
        <v>21815.86</v>
      </c>
      <c r="H15" s="21">
        <f t="shared" si="0"/>
        <v>21198.43</v>
      </c>
      <c r="I15" s="40">
        <f>STDEV(E15,F15,G15)</f>
        <v>617.43000000000029</v>
      </c>
      <c r="J15" s="40">
        <f>I15/H15*100</f>
        <v>2.9126213592233023</v>
      </c>
      <c r="K15" s="21">
        <f t="shared" si="4"/>
        <v>21198.43</v>
      </c>
      <c r="M15" s="9"/>
      <c r="N15" s="9"/>
    </row>
    <row r="16" spans="1:14" s="7" customFormat="1" ht="39.6" customHeight="1" x14ac:dyDescent="0.2">
      <c r="A16" s="18" t="s">
        <v>23</v>
      </c>
      <c r="B16" s="18" t="s">
        <v>34</v>
      </c>
      <c r="C16" s="24" t="s">
        <v>13</v>
      </c>
      <c r="D16" s="24">
        <v>1</v>
      </c>
      <c r="E16" s="21">
        <v>34902</v>
      </c>
      <c r="F16" s="21">
        <v>35949.06</v>
      </c>
      <c r="G16" s="21">
        <v>37345.14</v>
      </c>
      <c r="H16" s="21">
        <f>ROUND(AVERAGE(E16:G16),2)</f>
        <v>36065.4</v>
      </c>
      <c r="I16" s="21">
        <f>STDEV(E16,F16,G16)</f>
        <v>1225.7179576068875</v>
      </c>
      <c r="J16" s="21">
        <f>I16/H16*100</f>
        <v>3.3985979847912051</v>
      </c>
      <c r="K16" s="21">
        <f t="shared" si="4"/>
        <v>36065.4</v>
      </c>
    </row>
    <row r="17" spans="1:14" s="7" customFormat="1" ht="39.6" customHeight="1" x14ac:dyDescent="0.2">
      <c r="A17" s="18" t="s">
        <v>25</v>
      </c>
      <c r="B17" s="18" t="s">
        <v>35</v>
      </c>
      <c r="C17" s="24" t="s">
        <v>13</v>
      </c>
      <c r="D17" s="24">
        <v>4</v>
      </c>
      <c r="E17" s="21">
        <v>34903</v>
      </c>
      <c r="F17" s="21">
        <v>35252.03</v>
      </c>
      <c r="G17" s="21">
        <v>37346.21</v>
      </c>
      <c r="H17" s="21">
        <f>ROUND(AVERAGE(E17:G17),2)</f>
        <v>35833.75</v>
      </c>
      <c r="I17" s="21">
        <f>STDEV(E17,F17,G17)</f>
        <v>1321.4062532897794</v>
      </c>
      <c r="J17" s="21">
        <f>I17/H17*100</f>
        <v>3.6876024789193966</v>
      </c>
      <c r="K17" s="21">
        <f>PRODUCT(D17*H17)</f>
        <v>143335</v>
      </c>
    </row>
    <row r="18" spans="1:14" s="7" customFormat="1" ht="24" customHeight="1" x14ac:dyDescent="0.25">
      <c r="A18" s="18"/>
      <c r="B18" s="19" t="s">
        <v>2</v>
      </c>
      <c r="C18" s="19"/>
      <c r="D18" s="20"/>
      <c r="E18" s="35"/>
      <c r="F18" s="21"/>
      <c r="G18" s="21"/>
      <c r="H18" s="21"/>
      <c r="I18" s="21"/>
      <c r="J18" s="21"/>
      <c r="K18" s="35">
        <f>SUM(K15+K16+K12+K11+K14+K13+K17)</f>
        <v>496978.01</v>
      </c>
      <c r="M18" s="10"/>
      <c r="N18" s="10"/>
    </row>
    <row r="19" spans="1:14" ht="24.75" customHeight="1" x14ac:dyDescent="0.3">
      <c r="A19" s="56" t="s">
        <v>26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4" ht="34.5" customHeight="1" x14ac:dyDescent="0.3">
      <c r="A20" s="58" t="s">
        <v>8</v>
      </c>
      <c r="B20" s="58"/>
      <c r="C20" s="58"/>
      <c r="D20" s="58"/>
      <c r="E20" s="17"/>
      <c r="F20" s="58" t="s">
        <v>6</v>
      </c>
      <c r="G20" s="58"/>
      <c r="H20" s="58"/>
      <c r="I20" s="34"/>
      <c r="J20" s="34"/>
      <c r="K20" s="36"/>
    </row>
    <row r="21" spans="1:14" ht="21.75" customHeight="1" x14ac:dyDescent="0.3">
      <c r="C21" s="37"/>
      <c r="D21" s="37"/>
      <c r="E21" s="37"/>
      <c r="F21" s="39">
        <v>46246</v>
      </c>
      <c r="G21" s="37"/>
      <c r="H21" s="37"/>
      <c r="I21" s="3"/>
      <c r="J21" s="61"/>
      <c r="K21" s="59"/>
    </row>
    <row r="22" spans="1:14" ht="12.75" customHeight="1" x14ac:dyDescent="0.25">
      <c r="B22" s="62"/>
      <c r="C22" s="62"/>
      <c r="D22" s="62"/>
      <c r="E22" s="62"/>
      <c r="F22" s="62"/>
      <c r="G22" s="62"/>
      <c r="H22" s="62"/>
      <c r="I22" s="3"/>
      <c r="J22" s="63"/>
      <c r="K22" s="60"/>
    </row>
    <row r="23" spans="1:14" x14ac:dyDescent="0.25">
      <c r="A23" s="32"/>
      <c r="B23" s="25"/>
      <c r="C23" s="25"/>
      <c r="D23" s="26"/>
      <c r="E23" s="26"/>
      <c r="F23" s="26"/>
      <c r="G23" s="26"/>
      <c r="H23" s="26"/>
      <c r="I23" s="27"/>
      <c r="J23" s="27"/>
    </row>
    <row r="24" spans="1:14" ht="12.75" customHeight="1" x14ac:dyDescent="0.25">
      <c r="A24" s="32"/>
      <c r="B24" s="26"/>
      <c r="C24" s="26"/>
      <c r="D24" s="26"/>
      <c r="E24" s="26"/>
      <c r="F24" s="26"/>
      <c r="G24" s="26"/>
      <c r="H24" s="26"/>
      <c r="I24" s="27"/>
      <c r="J24" s="30"/>
      <c r="K24" s="28"/>
    </row>
    <row r="25" spans="1:14" ht="12.75" customHeight="1" x14ac:dyDescent="0.25">
      <c r="A25" s="33"/>
      <c r="B25" s="31"/>
      <c r="C25" s="31"/>
      <c r="D25" s="31"/>
      <c r="E25" s="31"/>
      <c r="F25" s="31"/>
      <c r="G25" s="31"/>
      <c r="H25" s="31"/>
      <c r="I25" s="27"/>
      <c r="J25" s="30"/>
      <c r="K25" s="29"/>
    </row>
    <row r="26" spans="1:14" x14ac:dyDescent="0.25">
      <c r="B26" s="8"/>
      <c r="C26" s="8"/>
      <c r="D26" s="3"/>
      <c r="E26" s="3"/>
      <c r="F26" s="3"/>
      <c r="G26" s="3"/>
      <c r="H26" s="3"/>
      <c r="I26" s="3"/>
      <c r="J26" s="3"/>
    </row>
    <row r="27" spans="1:14" x14ac:dyDescent="0.25">
      <c r="B27" s="8"/>
      <c r="C27" s="8"/>
      <c r="D27" s="3"/>
      <c r="E27" s="3"/>
      <c r="F27" s="3"/>
      <c r="G27" s="3"/>
      <c r="H27" s="3"/>
      <c r="I27" s="3"/>
      <c r="J27" s="61"/>
      <c r="K27" s="59"/>
    </row>
    <row r="28" spans="1:14" x14ac:dyDescent="0.25">
      <c r="J28" s="61"/>
      <c r="K28" s="60"/>
    </row>
    <row r="31" spans="1:14" x14ac:dyDescent="0.25">
      <c r="K31" s="59"/>
    </row>
    <row r="32" spans="1:14" x14ac:dyDescent="0.25">
      <c r="K32" s="60"/>
    </row>
    <row r="36" spans="2:6" ht="15.6" x14ac:dyDescent="0.3">
      <c r="B36" s="6"/>
      <c r="C36" s="6"/>
      <c r="D36" s="1"/>
      <c r="E36" s="4"/>
      <c r="F36" s="5"/>
    </row>
  </sheetData>
  <autoFilter ref="B8:K18" xr:uid="{00000000-0009-0000-0000-000000000000}">
    <filterColumn colId="3" showButton="0"/>
    <filterColumn colId="4" showButton="0"/>
  </autoFilter>
  <dataConsolidate/>
  <mergeCells count="23">
    <mergeCell ref="A19:K19"/>
    <mergeCell ref="F20:H20"/>
    <mergeCell ref="K31:K32"/>
    <mergeCell ref="K27:K28"/>
    <mergeCell ref="J27:J28"/>
    <mergeCell ref="K21:K22"/>
    <mergeCell ref="B22:H22"/>
    <mergeCell ref="J21:J22"/>
    <mergeCell ref="A20:D20"/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2026-08-21T12:27:09Z</dcterms:modified>
</cp:coreProperties>
</file>