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Закупки 2026\ремонт авто ПДД\"/>
    </mc:Choice>
  </mc:AlternateContent>
  <bookViews>
    <workbookView xWindow="-375" yWindow="225" windowWidth="14400" windowHeight="11760"/>
  </bookViews>
  <sheets>
    <sheet name="для трех" sheetId="1" r:id="rId1"/>
  </sheets>
  <definedNames>
    <definedName name="_xlnm.Print_Area" localSheetId="0">'для трех'!$A$1:$L$37</definedName>
  </definedNames>
  <calcPr calcId="152511" refMode="R1C1"/>
</workbook>
</file>

<file path=xl/calcChain.xml><?xml version="1.0" encoding="utf-8"?>
<calcChain xmlns="http://schemas.openxmlformats.org/spreadsheetml/2006/main">
  <c r="G12" i="1" l="1"/>
  <c r="E12" i="1"/>
  <c r="I11" i="1"/>
  <c r="J11" i="1" l="1"/>
  <c r="H11" i="1" l="1"/>
  <c r="K11" i="1"/>
  <c r="L11" i="1" l="1"/>
</calcChain>
</file>

<file path=xl/sharedStrings.xml><?xml version="1.0" encoding="utf-8"?>
<sst xmlns="http://schemas.openxmlformats.org/spreadsheetml/2006/main" count="34" uniqueCount="34">
  <si>
    <t>№ п/п</t>
  </si>
  <si>
    <t>Наименование товара</t>
  </si>
  <si>
    <t>Ед. изм.</t>
  </si>
  <si>
    <t>Кол-во</t>
  </si>
  <si>
    <t xml:space="preserve">Коммерческие предложения поставщиков. </t>
  </si>
  <si>
    <t>Цена за ед., руб.</t>
  </si>
  <si>
    <t>Средняя цена за ед., руб.</t>
  </si>
  <si>
    <t>Всего, руб.</t>
  </si>
  <si>
    <t>ИТОГО</t>
  </si>
  <si>
    <t>считается автоматически</t>
  </si>
  <si>
    <t>-</t>
  </si>
  <si>
    <t>*</t>
  </si>
  <si>
    <t>Коэффициент вариации *</t>
  </si>
  <si>
    <t>**</t>
  </si>
  <si>
    <t>В данном случае после слов "Расчетная цена" указывается, например, "(минимальная)".</t>
  </si>
  <si>
    <t>в расчете Н(М)Ц используется не средняя цена за единицу, а минимальная или иная цена за единицу.</t>
  </si>
  <si>
    <t>В случае если коэффициент вариации по позициям 1-m составляет менее 33 %, совокупность цен принимается однородной</t>
  </si>
  <si>
    <t xml:space="preserve"> Если коэффициент вариации превышает 33%, целесообразно провести дополнительные исследования в целях увеличения количества ценовой информации, используемой в расчетах.</t>
  </si>
  <si>
    <t>Обоснование начальной (максимальной) цены контракта</t>
  </si>
  <si>
    <t>На основании пункта 1 части 1 статьи 22 Федерального закона от 05.04.2013 г. № 44-ФЗ начальная (максимальная) цена контракта определена заказчиком методом сопоставимых рыночных цен (анализа рынка). Источниками информации о ценах товаров, являющихся предметом закупки, являлись исследования рынка, проведенные по инициативе заказчика на основании коммерческих и ценовых предложений поставщиков, осуществляющих поставку идентичных товаров (основание – пункт 8 части 18 статьи 22 Федерального закона от 05.04.2013 г. № 44-ФЗ). Расчет начальной (максимальной) цены контракта представлен в таблице:</t>
  </si>
  <si>
    <t>Столбец "Расчетная цена" заполняется Заказчиком при необходимости в случае, если</t>
  </si>
  <si>
    <t>Если в расчете используется средняя цена за единицу, столбец "Расчетная цена" не заполняется.</t>
  </si>
  <si>
    <t>Столбец "Расчетная цена", а также иные столбцы не подлежат удалению в табличном редакторе Microsoft Office Excel, при любых расчетах.</t>
  </si>
  <si>
    <t>В.А. Василец</t>
  </si>
  <si>
    <t>Расчетная цена (минимальная ) за ед. ** , руб.</t>
  </si>
  <si>
    <t>усл.ед</t>
  </si>
  <si>
    <t>майор внутренней службы</t>
  </si>
  <si>
    <t>Объект закупки: Услуги по ремонту автомобилей Лада Ларгус, Форд Фокус</t>
  </si>
  <si>
    <t xml:space="preserve"> Услуги по ремонту автомобилей: Форд Фокус (VIN X9FMXXEEBMEY61932) государственный номер М 415 АВ 82, Лада Ларгус (VIN XTARS0Y5LF0861118) государственный номер А 738 НЕ 82 </t>
  </si>
  <si>
    <t>источник информации вх. №265 от 05.05.2026, № 268 от 07.05.2026</t>
  </si>
  <si>
    <t>источник информации вх. № 269 от 08.05.2026</t>
  </si>
  <si>
    <t xml:space="preserve"> источник информации  вх. №266 от 07.05.2026</t>
  </si>
  <si>
    <t>Начальная (максимальная) цена контракта составляет 74065,00 руб</t>
  </si>
  <si>
    <t>Начальник ОКБИиХО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</si>
</sst>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ck">
        <color indexed="64"/>
      </left>
      <right style="thick">
        <color indexed="10"/>
      </right>
      <top style="thick">
        <color indexed="64"/>
      </top>
      <bottom style="thick">
        <color indexed="64"/>
      </bottom>
      <diagonal/>
    </border>
    <border>
      <left style="thick">
        <color indexed="10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10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10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thick">
        <color indexed="10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10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indexed="10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ck">
        <color indexed="10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thick">
        <color indexed="10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10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10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2" xfId="0" applyBorder="1"/>
    <xf numFmtId="0" fontId="0" fillId="0" borderId="0" xfId="0" applyAlignment="1">
      <alignment horizontal="left"/>
    </xf>
    <xf numFmtId="0" fontId="2" fillId="0" borderId="0" xfId="0" applyFont="1"/>
    <xf numFmtId="0" fontId="3" fillId="0" borderId="0" xfId="0" applyFont="1" applyAlignment="1">
      <alignment horizontal="center" vertical="top"/>
    </xf>
    <xf numFmtId="0" fontId="8" fillId="0" borderId="0" xfId="0" applyFont="1"/>
    <xf numFmtId="14" fontId="7" fillId="0" borderId="0" xfId="0" applyNumberFormat="1" applyFont="1" applyAlignment="1">
      <alignment horizontal="left"/>
    </xf>
    <xf numFmtId="0" fontId="0" fillId="0" borderId="0" xfId="0" applyBorder="1"/>
    <xf numFmtId="2" fontId="6" fillId="0" borderId="16" xfId="0" applyNumberFormat="1" applyFont="1" applyBorder="1" applyAlignment="1">
      <alignment horizontal="right" vertical="center" wrapText="1"/>
    </xf>
    <xf numFmtId="2" fontId="6" fillId="0" borderId="17" xfId="0" applyNumberFormat="1" applyFont="1" applyBorder="1" applyAlignment="1">
      <alignment horizontal="right" vertical="center" wrapText="1"/>
    </xf>
    <xf numFmtId="2" fontId="6" fillId="0" borderId="26" xfId="0" applyNumberFormat="1" applyFont="1" applyBorder="1" applyAlignment="1">
      <alignment horizontal="right" vertical="center" wrapText="1"/>
    </xf>
    <xf numFmtId="0" fontId="6" fillId="0" borderId="25" xfId="0" applyFont="1" applyBorder="1" applyAlignment="1">
      <alignment horizontal="center" vertical="center" wrapText="1"/>
    </xf>
    <xf numFmtId="0" fontId="10" fillId="0" borderId="12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2" fontId="5" fillId="0" borderId="18" xfId="0" applyNumberFormat="1" applyFont="1" applyBorder="1" applyAlignment="1">
      <alignment horizontal="center" vertical="center" wrapText="1"/>
    </xf>
    <xf numFmtId="4" fontId="5" fillId="0" borderId="19" xfId="0" applyNumberFormat="1" applyFont="1" applyBorder="1" applyAlignment="1">
      <alignment horizontal="center" vertical="center" wrapText="1"/>
    </xf>
    <xf numFmtId="4" fontId="5" fillId="0" borderId="20" xfId="0" applyNumberFormat="1" applyFont="1" applyBorder="1" applyAlignment="1">
      <alignment horizontal="center" vertical="center" wrapText="1"/>
    </xf>
    <xf numFmtId="4" fontId="5" fillId="0" borderId="21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2" fontId="5" fillId="0" borderId="24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4" fontId="5" fillId="0" borderId="33" xfId="0" applyNumberFormat="1" applyFont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34" xfId="0" applyNumberFormat="1" applyFont="1" applyBorder="1" applyAlignment="1">
      <alignment horizontal="center" vertical="center" wrapText="1"/>
    </xf>
    <xf numFmtId="164" fontId="9" fillId="0" borderId="0" xfId="0" applyNumberFormat="1" applyFont="1" applyAlignment="1">
      <alignment horizontal="left"/>
    </xf>
    <xf numFmtId="2" fontId="5" fillId="0" borderId="23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" fillId="0" borderId="0" xfId="0" applyFont="1" applyBorder="1" applyAlignment="1"/>
    <xf numFmtId="0" fontId="0" fillId="0" borderId="0" xfId="0" applyBorder="1" applyAlignment="1"/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"/>
  <sheetViews>
    <sheetView tabSelected="1" view="pageBreakPreview" zoomScale="90" zoomScaleNormal="100" zoomScaleSheetLayoutView="90" workbookViewId="0">
      <selection activeCell="I31" sqref="I31"/>
    </sheetView>
  </sheetViews>
  <sheetFormatPr defaultRowHeight="15" x14ac:dyDescent="0.25"/>
  <cols>
    <col min="1" max="1" width="4.5703125" customWidth="1"/>
    <col min="2" max="2" width="48.28515625" customWidth="1"/>
    <col min="3" max="3" width="6.85546875" customWidth="1"/>
    <col min="4" max="4" width="6.42578125" customWidth="1"/>
    <col min="5" max="6" width="20.140625" customWidth="1"/>
    <col min="7" max="7" width="19.5703125" customWidth="1"/>
    <col min="8" max="8" width="16.7109375" customWidth="1"/>
    <col min="9" max="10" width="12.28515625" customWidth="1"/>
    <col min="11" max="11" width="13.140625" customWidth="1"/>
    <col min="12" max="12" width="18.42578125" customWidth="1"/>
    <col min="14" max="14" width="2.5703125" customWidth="1"/>
  </cols>
  <sheetData>
    <row r="1" spans="1:15" x14ac:dyDescent="0.25">
      <c r="B1" s="3"/>
    </row>
    <row r="2" spans="1:15" x14ac:dyDescent="0.25">
      <c r="B2" s="3"/>
    </row>
    <row r="3" spans="1:15" ht="28.5" customHeight="1" x14ac:dyDescent="0.25">
      <c r="A3" s="30" t="s">
        <v>18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5" x14ac:dyDescent="0.25">
      <c r="A4" s="31" t="s">
        <v>27</v>
      </c>
      <c r="B4" s="31"/>
      <c r="C4" s="31"/>
      <c r="D4" s="31"/>
      <c r="E4" s="31"/>
      <c r="F4" s="31"/>
      <c r="G4" s="31"/>
      <c r="H4" s="31"/>
      <c r="I4" s="31"/>
      <c r="J4" s="31"/>
      <c r="K4" s="31"/>
    </row>
    <row r="5" spans="1:15" x14ac:dyDescent="0.25">
      <c r="C5" s="3"/>
      <c r="D5" s="4"/>
      <c r="E5" s="4"/>
      <c r="F5" s="4"/>
      <c r="G5" s="4"/>
      <c r="H5" s="4"/>
      <c r="I5" s="4"/>
      <c r="J5" s="4"/>
      <c r="K5" s="4"/>
    </row>
    <row r="6" spans="1:15" ht="96" customHeight="1" thickBot="1" x14ac:dyDescent="0.3">
      <c r="A6" s="32" t="s">
        <v>19</v>
      </c>
      <c r="B6" s="32"/>
      <c r="C6" s="32"/>
      <c r="D6" s="32"/>
      <c r="E6" s="32"/>
      <c r="F6" s="32"/>
      <c r="G6" s="32"/>
      <c r="H6" s="32"/>
      <c r="I6" s="32"/>
      <c r="J6" s="32"/>
      <c r="K6" s="32"/>
    </row>
    <row r="7" spans="1:15" ht="15.75" customHeight="1" thickBot="1" x14ac:dyDescent="0.3">
      <c r="A7" s="42" t="s">
        <v>0</v>
      </c>
      <c r="B7" s="44" t="s">
        <v>1</v>
      </c>
      <c r="C7" s="44" t="s">
        <v>2</v>
      </c>
      <c r="D7" s="44" t="s">
        <v>3</v>
      </c>
      <c r="E7" s="48" t="s">
        <v>4</v>
      </c>
      <c r="F7" s="49"/>
      <c r="G7" s="49"/>
      <c r="H7" s="45" t="s">
        <v>12</v>
      </c>
      <c r="I7" s="54" t="s">
        <v>6</v>
      </c>
      <c r="J7" s="37" t="s">
        <v>24</v>
      </c>
      <c r="K7" s="39" t="s">
        <v>7</v>
      </c>
      <c r="L7" s="5"/>
    </row>
    <row r="8" spans="1:15" ht="16.5" thickTop="1" thickBot="1" x14ac:dyDescent="0.3">
      <c r="A8" s="43"/>
      <c r="B8" s="34"/>
      <c r="C8" s="34"/>
      <c r="D8" s="34"/>
      <c r="E8" s="52" t="s">
        <v>5</v>
      </c>
      <c r="F8" s="53"/>
      <c r="G8" s="53"/>
      <c r="H8" s="46"/>
      <c r="I8" s="55"/>
      <c r="J8" s="38"/>
      <c r="K8" s="40"/>
      <c r="L8" s="5"/>
    </row>
    <row r="9" spans="1:15" ht="16.5" thickTop="1" thickBot="1" x14ac:dyDescent="0.3">
      <c r="A9" s="43"/>
      <c r="B9" s="34"/>
      <c r="C9" s="34"/>
      <c r="D9" s="34"/>
      <c r="E9" s="33" t="s">
        <v>29</v>
      </c>
      <c r="F9" s="33" t="s">
        <v>30</v>
      </c>
      <c r="G9" s="35" t="s">
        <v>31</v>
      </c>
      <c r="H9" s="46"/>
      <c r="I9" s="55"/>
      <c r="J9" s="38"/>
      <c r="K9" s="40"/>
      <c r="L9" s="5"/>
    </row>
    <row r="10" spans="1:15" ht="64.900000000000006" customHeight="1" thickTop="1" thickBot="1" x14ac:dyDescent="0.3">
      <c r="A10" s="43"/>
      <c r="B10" s="34"/>
      <c r="C10" s="34"/>
      <c r="D10" s="34"/>
      <c r="E10" s="34"/>
      <c r="F10" s="34"/>
      <c r="G10" s="36"/>
      <c r="H10" s="47"/>
      <c r="I10" s="56"/>
      <c r="J10" s="38"/>
      <c r="K10" s="41"/>
      <c r="L10" s="5"/>
    </row>
    <row r="11" spans="1:15" ht="75" customHeight="1" thickBot="1" x14ac:dyDescent="0.3">
      <c r="A11" s="11">
        <v>1</v>
      </c>
      <c r="B11" s="12" t="s">
        <v>28</v>
      </c>
      <c r="C11" s="13" t="s">
        <v>25</v>
      </c>
      <c r="D11" s="14">
        <v>1</v>
      </c>
      <c r="E11" s="10">
        <v>74065</v>
      </c>
      <c r="F11" s="8">
        <v>80680</v>
      </c>
      <c r="G11" s="9">
        <v>88850</v>
      </c>
      <c r="H11" s="15">
        <f>ROUND(STDEV(E11,F11,G11)/I11*100,2)</f>
        <v>9.1199999999999992</v>
      </c>
      <c r="I11" s="16">
        <f>ROUND(AVERAGE(E11:G11),2)</f>
        <v>81198.33</v>
      </c>
      <c r="J11" s="17">
        <f>MIN(E11,F11,G11)</f>
        <v>74065</v>
      </c>
      <c r="K11" s="18">
        <f>J11</f>
        <v>74065</v>
      </c>
      <c r="L11" s="5" t="str">
        <f t="shared" ref="L11" si="0">IF(H11&lt;33,"ОДНОРОДНЫЕ","НЕОДНОРОДНЫЕ")</f>
        <v>ОДНОРОДНЫЕ</v>
      </c>
      <c r="M11" s="1"/>
      <c r="N11" s="2" t="s">
        <v>10</v>
      </c>
      <c r="O11" s="2" t="s">
        <v>9</v>
      </c>
    </row>
    <row r="12" spans="1:15" ht="34.5" customHeight="1" thickTop="1" thickBot="1" x14ac:dyDescent="0.3">
      <c r="A12" s="22"/>
      <c r="B12" s="21" t="s">
        <v>8</v>
      </c>
      <c r="C12" s="19"/>
      <c r="D12" s="23"/>
      <c r="E12" s="28">
        <f>SUM(E11:E11)</f>
        <v>74065</v>
      </c>
      <c r="F12" s="28">
        <v>80680</v>
      </c>
      <c r="G12" s="28" t="e">
        <f>G11+#REF!</f>
        <v>#REF!</v>
      </c>
      <c r="H12" s="20">
        <v>9.1199999999999992</v>
      </c>
      <c r="I12" s="24">
        <v>81198.33</v>
      </c>
      <c r="J12" s="25">
        <v>74065</v>
      </c>
      <c r="K12" s="26">
        <v>74065</v>
      </c>
      <c r="L12" s="5"/>
      <c r="M12" s="7"/>
      <c r="N12" s="2"/>
      <c r="O12" s="2"/>
    </row>
    <row r="13" spans="1:15" ht="15" customHeight="1" x14ac:dyDescent="0.25">
      <c r="B13" s="50" t="s">
        <v>32</v>
      </c>
      <c r="C13" s="51"/>
      <c r="D13" s="51"/>
      <c r="F13" s="27"/>
      <c r="L13" s="5"/>
      <c r="M13" s="7"/>
      <c r="N13" s="2"/>
      <c r="O13" s="2"/>
    </row>
    <row r="14" spans="1:15" ht="16.5" customHeight="1" x14ac:dyDescent="0.25">
      <c r="A14" t="s">
        <v>11</v>
      </c>
      <c r="B14" t="s">
        <v>16</v>
      </c>
      <c r="L14" s="5"/>
      <c r="M14" s="7"/>
      <c r="N14" s="2"/>
      <c r="O14" s="2"/>
    </row>
    <row r="15" spans="1:15" ht="15" customHeight="1" x14ac:dyDescent="0.25">
      <c r="B15" s="29" t="s">
        <v>17</v>
      </c>
      <c r="C15" s="29"/>
      <c r="D15" s="29"/>
      <c r="E15" s="29"/>
      <c r="F15" s="29"/>
      <c r="G15" s="29"/>
      <c r="H15" s="29"/>
      <c r="I15" s="29"/>
      <c r="J15" s="29"/>
      <c r="K15" s="29"/>
      <c r="L15" s="5"/>
      <c r="M15" s="7"/>
      <c r="N15" s="2"/>
      <c r="O15" s="2"/>
    </row>
    <row r="16" spans="1:15" ht="16.5" customHeight="1" x14ac:dyDescent="0.25">
      <c r="L16" s="5"/>
      <c r="M16" s="7"/>
      <c r="N16" s="2"/>
      <c r="O16" s="2"/>
    </row>
    <row r="17" spans="1:15" ht="18" customHeight="1" x14ac:dyDescent="0.25">
      <c r="A17" t="s">
        <v>13</v>
      </c>
      <c r="B17" t="s">
        <v>20</v>
      </c>
      <c r="L17" s="5"/>
      <c r="M17" s="7"/>
      <c r="N17" s="2"/>
      <c r="O17" s="2"/>
    </row>
    <row r="18" spans="1:15" ht="18" customHeight="1" x14ac:dyDescent="0.25">
      <c r="B18" t="s">
        <v>15</v>
      </c>
      <c r="L18" s="5"/>
      <c r="M18" s="7"/>
      <c r="N18" s="2"/>
      <c r="O18" s="2"/>
    </row>
    <row r="19" spans="1:15" ht="20.25" customHeight="1" x14ac:dyDescent="0.25">
      <c r="B19" t="s">
        <v>14</v>
      </c>
      <c r="L19" s="5"/>
    </row>
    <row r="20" spans="1:15" hidden="1" x14ac:dyDescent="0.25">
      <c r="B20" t="s">
        <v>21</v>
      </c>
    </row>
    <row r="21" spans="1:15" ht="18" customHeight="1" x14ac:dyDescent="0.25">
      <c r="B21" t="s">
        <v>22</v>
      </c>
    </row>
    <row r="22" spans="1:15" ht="33" customHeight="1" x14ac:dyDescent="0.25"/>
    <row r="23" spans="1:15" x14ac:dyDescent="0.25">
      <c r="B23" t="s">
        <v>33</v>
      </c>
    </row>
    <row r="24" spans="1:15" x14ac:dyDescent="0.25">
      <c r="B24" t="s">
        <v>26</v>
      </c>
      <c r="G24" t="s">
        <v>23</v>
      </c>
    </row>
    <row r="25" spans="1:15" x14ac:dyDescent="0.25">
      <c r="B25" s="6">
        <v>46161</v>
      </c>
    </row>
  </sheetData>
  <mergeCells count="18">
    <mergeCell ref="B15:K15"/>
    <mergeCell ref="J7:J10"/>
    <mergeCell ref="K7:K10"/>
    <mergeCell ref="A7:A10"/>
    <mergeCell ref="B7:B10"/>
    <mergeCell ref="C7:C10"/>
    <mergeCell ref="H7:H10"/>
    <mergeCell ref="D7:D10"/>
    <mergeCell ref="E7:G7"/>
    <mergeCell ref="B13:D13"/>
    <mergeCell ref="E8:G8"/>
    <mergeCell ref="I7:I10"/>
    <mergeCell ref="A3:K3"/>
    <mergeCell ref="A4:K4"/>
    <mergeCell ref="A6:K6"/>
    <mergeCell ref="E9:E10"/>
    <mergeCell ref="F9:F10"/>
    <mergeCell ref="G9:G10"/>
  </mergeCells>
  <phoneticPr fontId="0" type="noConversion"/>
  <conditionalFormatting sqref="E11:G11">
    <cfRule type="cellIs" dxfId="3" priority="6" operator="equal">
      <formula>0</formula>
    </cfRule>
    <cfRule type="cellIs" dxfId="2" priority="7" operator="equal">
      <formula>0</formula>
    </cfRule>
  </conditionalFormatting>
  <conditionalFormatting sqref="L11:L19">
    <cfRule type="containsText" dxfId="1" priority="5" operator="containsText" text="НЕОДНОРОДНЫЕ">
      <formula>NOT(ISERROR(SEARCH("НЕОДНОРОДНЫЕ",L11)))</formula>
    </cfRule>
  </conditionalFormatting>
  <conditionalFormatting sqref="H11:H12">
    <cfRule type="cellIs" dxfId="0" priority="2" operator="greaterThan">
      <formula>30</formula>
    </cfRule>
  </conditionalFormatting>
  <dataValidations count="1">
    <dataValidation type="decimal" operator="greaterThan" allowBlank="1" showInputMessage="1" showErrorMessage="1" sqref="L20:L21">
      <formula1>30</formula1>
    </dataValidation>
  </dataValidations>
  <pageMargins left="0.7" right="0.7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для трех</vt:lpstr>
      <vt:lpstr>'для трех'!Область_печати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Седьюрова Галина Александровна</dc:creator>
  <cp:lastModifiedBy>Пользователь Windows</cp:lastModifiedBy>
  <cp:lastPrinted>2025-07-15T19:56:28Z</cp:lastPrinted>
  <dcterms:created xsi:type="dcterms:W3CDTF">2014-01-28T06:59:46Z</dcterms:created>
  <dcterms:modified xsi:type="dcterms:W3CDTF">2026-05-24T12:40:34Z</dcterms:modified>
</cp:coreProperties>
</file>