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ОО Эксперт Закупки\14.07.2026 Хозтовары\"/>
    </mc:Choice>
  </mc:AlternateContent>
  <bookViews>
    <workbookView xWindow="-105" yWindow="-105" windowWidth="23250" windowHeight="12600"/>
  </bookViews>
  <sheets>
    <sheet name="Лист2" sheetId="2" r:id="rId1"/>
  </sheets>
  <definedNames>
    <definedName name="_xlnm.Print_Area" localSheetId="0">Лист2!$A$1:$J$89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2" l="1"/>
  <c r="H13" i="2"/>
  <c r="H14" i="2"/>
  <c r="J14" i="2" s="1"/>
  <c r="H15" i="2"/>
  <c r="H16" i="2"/>
  <c r="H17" i="2"/>
  <c r="H18" i="2"/>
  <c r="J18" i="2" s="1"/>
  <c r="H19" i="2"/>
  <c r="J19" i="2" s="1"/>
  <c r="H20" i="2"/>
  <c r="H21" i="2"/>
  <c r="H22" i="2"/>
  <c r="J22" i="2" s="1"/>
  <c r="H23" i="2"/>
  <c r="J23" i="2" s="1"/>
  <c r="H24" i="2"/>
  <c r="H25" i="2"/>
  <c r="H26" i="2"/>
  <c r="J26" i="2" s="1"/>
  <c r="H27" i="2"/>
  <c r="J27" i="2" s="1"/>
  <c r="H28" i="2"/>
  <c r="H29" i="2"/>
  <c r="H30" i="2"/>
  <c r="J30" i="2" s="1"/>
  <c r="H31" i="2"/>
  <c r="H32" i="2"/>
  <c r="H33" i="2"/>
  <c r="H34" i="2"/>
  <c r="J34" i="2" s="1"/>
  <c r="H35" i="2"/>
  <c r="J35" i="2" s="1"/>
  <c r="H36" i="2"/>
  <c r="H37" i="2"/>
  <c r="H38" i="2"/>
  <c r="J38" i="2" s="1"/>
  <c r="H39" i="2"/>
  <c r="J39" i="2" s="1"/>
  <c r="H40" i="2"/>
  <c r="H41" i="2"/>
  <c r="H42" i="2"/>
  <c r="J42" i="2" s="1"/>
  <c r="H43" i="2"/>
  <c r="J43" i="2" s="1"/>
  <c r="H44" i="2"/>
  <c r="H45" i="2"/>
  <c r="H46" i="2"/>
  <c r="J46" i="2" s="1"/>
  <c r="H47" i="2"/>
  <c r="H48" i="2"/>
  <c r="H49" i="2"/>
  <c r="H50" i="2"/>
  <c r="J50" i="2" s="1"/>
  <c r="H51" i="2"/>
  <c r="J51" i="2" s="1"/>
  <c r="H52" i="2"/>
  <c r="H53" i="2"/>
  <c r="H54" i="2"/>
  <c r="J54" i="2" s="1"/>
  <c r="H55" i="2"/>
  <c r="J55" i="2" s="1"/>
  <c r="H56" i="2"/>
  <c r="H57" i="2"/>
  <c r="H58" i="2"/>
  <c r="J58" i="2" s="1"/>
  <c r="H59" i="2"/>
  <c r="J59" i="2" s="1"/>
  <c r="H60" i="2"/>
  <c r="H61" i="2"/>
  <c r="H62" i="2"/>
  <c r="J62" i="2" s="1"/>
  <c r="H63" i="2"/>
  <c r="I63" i="2" s="1"/>
  <c r="H64" i="2"/>
  <c r="H65" i="2"/>
  <c r="H66" i="2"/>
  <c r="I66" i="2" s="1"/>
  <c r="H67" i="2"/>
  <c r="I67" i="2" s="1"/>
  <c r="H68" i="2"/>
  <c r="H69" i="2"/>
  <c r="H70" i="2"/>
  <c r="J70" i="2" s="1"/>
  <c r="H71" i="2"/>
  <c r="I71" i="2" s="1"/>
  <c r="H72" i="2"/>
  <c r="H73" i="2"/>
  <c r="I73" i="2" s="1"/>
  <c r="H74" i="2"/>
  <c r="I74" i="2" s="1"/>
  <c r="H75" i="2"/>
  <c r="I75" i="2" s="1"/>
  <c r="H76" i="2"/>
  <c r="H77" i="2"/>
  <c r="H78" i="2"/>
  <c r="J78" i="2" s="1"/>
  <c r="H79" i="2"/>
  <c r="J79" i="2" s="1"/>
  <c r="H80" i="2"/>
  <c r="H81" i="2"/>
  <c r="H82" i="2"/>
  <c r="I82" i="2" s="1"/>
  <c r="H83" i="2"/>
  <c r="I83" i="2" s="1"/>
  <c r="H84" i="2"/>
  <c r="J12" i="2"/>
  <c r="J13" i="2"/>
  <c r="J15" i="2"/>
  <c r="J16" i="2"/>
  <c r="J17" i="2"/>
  <c r="J20" i="2"/>
  <c r="J21" i="2"/>
  <c r="J24" i="2"/>
  <c r="J25" i="2"/>
  <c r="J28" i="2"/>
  <c r="J29" i="2"/>
  <c r="J31" i="2"/>
  <c r="J32" i="2"/>
  <c r="J33" i="2"/>
  <c r="J36" i="2"/>
  <c r="J37" i="2"/>
  <c r="J40" i="2"/>
  <c r="J41" i="2"/>
  <c r="J44" i="2"/>
  <c r="J45" i="2"/>
  <c r="J47" i="2"/>
  <c r="J48" i="2"/>
  <c r="J49" i="2"/>
  <c r="J52" i="2"/>
  <c r="J53" i="2"/>
  <c r="J56" i="2"/>
  <c r="J57" i="2"/>
  <c r="J60" i="2"/>
  <c r="J61" i="2"/>
  <c r="J63" i="2"/>
  <c r="J64" i="2"/>
  <c r="J65" i="2"/>
  <c r="J68" i="2"/>
  <c r="J69" i="2"/>
  <c r="J72" i="2"/>
  <c r="J73" i="2"/>
  <c r="J76" i="2"/>
  <c r="J77" i="2"/>
  <c r="J80" i="2"/>
  <c r="J81" i="2"/>
  <c r="J84" i="2"/>
  <c r="I70" i="2"/>
  <c r="I72" i="2"/>
  <c r="I77" i="2"/>
  <c r="I78" i="2"/>
  <c r="I79" i="2"/>
  <c r="I84" i="2"/>
  <c r="I68" i="2"/>
  <c r="I64" i="2"/>
  <c r="J67" i="2" l="1"/>
  <c r="J83" i="2"/>
  <c r="J71" i="2"/>
  <c r="J82" i="2"/>
  <c r="J74" i="2"/>
  <c r="J66" i="2"/>
  <c r="J75" i="2"/>
  <c r="I81" i="2"/>
  <c r="I80" i="2"/>
  <c r="I76" i="2"/>
  <c r="I59" i="2"/>
  <c r="I61" i="2"/>
  <c r="I65" i="2"/>
  <c r="I69" i="2"/>
  <c r="I60" i="2"/>
  <c r="I62" i="2"/>
  <c r="I56" i="2" l="1"/>
  <c r="I54" i="2"/>
  <c r="I52" i="2"/>
  <c r="I50" i="2"/>
  <c r="I47" i="2"/>
  <c r="I49" i="2" l="1"/>
  <c r="I57" i="2"/>
  <c r="I53" i="2"/>
  <c r="I58" i="2"/>
  <c r="I48" i="2"/>
  <c r="I51" i="2"/>
  <c r="I55" i="2"/>
  <c r="I46" i="2"/>
  <c r="I32" i="2" l="1"/>
  <c r="I33" i="2"/>
  <c r="I34" i="2"/>
  <c r="I36" i="2"/>
  <c r="I12" i="2"/>
  <c r="I14" i="2"/>
  <c r="I15" i="2"/>
  <c r="I16" i="2"/>
  <c r="I31" i="2"/>
  <c r="I39" i="2"/>
  <c r="I41" i="2"/>
  <c r="I43" i="2"/>
  <c r="I44" i="2"/>
  <c r="I28" i="2"/>
  <c r="I27" i="2"/>
  <c r="I23" i="2"/>
  <c r="I37" i="2" l="1"/>
  <c r="I13" i="2"/>
  <c r="I35" i="2"/>
  <c r="I17" i="2"/>
  <c r="I40" i="2"/>
  <c r="I42" i="2"/>
  <c r="I38" i="2"/>
  <c r="I45" i="2"/>
  <c r="I30" i="2"/>
  <c r="I26" i="2"/>
  <c r="I25" i="2"/>
  <c r="I29" i="2"/>
  <c r="I24" i="2"/>
  <c r="I21" i="2" l="1"/>
  <c r="I19" i="2"/>
  <c r="I20" i="2" l="1"/>
  <c r="I18" i="2"/>
  <c r="I22" i="2"/>
  <c r="F5" i="2" l="1"/>
  <c r="H11" i="2" l="1"/>
  <c r="J11" i="2" s="1"/>
  <c r="J85" i="2" s="1"/>
  <c r="I11" i="2" l="1"/>
</calcChain>
</file>

<file path=xl/sharedStrings.xml><?xml version="1.0" encoding="utf-8"?>
<sst xmlns="http://schemas.openxmlformats.org/spreadsheetml/2006/main" count="169" uniqueCount="92">
  <si>
    <t>№ п/п</t>
  </si>
  <si>
    <t>Ср. цена за единицу, руб.</t>
  </si>
  <si>
    <t>Сумма, руб.</t>
  </si>
  <si>
    <t>Ед. изм.</t>
  </si>
  <si>
    <t>Коэф. вариации, руб.</t>
  </si>
  <si>
    <t>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</si>
  <si>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</si>
  <si>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НМЦК с обоснованием</t>
  </si>
  <si>
    <t>Предмет контракта</t>
  </si>
  <si>
    <t>Расчет начальной (максимальной) цены контракта</t>
  </si>
  <si>
    <r>
      <t xml:space="preserve">В соответствии с </t>
    </r>
    <r>
      <rPr>
        <u/>
        <sz val="12"/>
        <color theme="1"/>
        <rFont val="Times New Roman"/>
        <family val="1"/>
        <charset val="204"/>
      </rPr>
      <t>п. 2</t>
    </r>
    <r>
      <rPr>
        <sz val="12"/>
        <color theme="1"/>
        <rFont val="Times New Roman"/>
        <family val="1"/>
        <charset val="204"/>
      </rPr>
      <t xml:space="preserve"> ст. 22 Федерального закона от 05.04.2013 № 44-ФЗ О контрактной системе в сфере закупок, метод </t>
    </r>
    <r>
      <rPr>
        <u/>
        <sz val="12"/>
        <color theme="1"/>
        <rFont val="Times New Roman"/>
        <family val="1"/>
        <charset val="204"/>
      </rPr>
      <t>сопоставимых рыночных цен (анализ рынка)</t>
    </r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</si>
  <si>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</si>
  <si>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</si>
  <si>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</si>
  <si>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Начальная (максимальная) цена контракта</t>
  </si>
  <si>
    <t>В соответствии с Техническим заданием</t>
  </si>
  <si>
    <t>Коммерческое предложение исходящий № 1</t>
  </si>
  <si>
    <t>Коммерческое предложение исходящий № 2</t>
  </si>
  <si>
    <t>Коммерческое предложение исходящий № 3</t>
  </si>
  <si>
    <t>шт</t>
  </si>
  <si>
    <t>Смеситель для душа</t>
  </si>
  <si>
    <t>Кран водоразборный</t>
  </si>
  <si>
    <t>Смеситель для мойки</t>
  </si>
  <si>
    <t>Выключатель двухклавишный</t>
  </si>
  <si>
    <t>Розетка двойная</t>
  </si>
  <si>
    <t>Розетка тройная</t>
  </si>
  <si>
    <t>Светильник светодиодный</t>
  </si>
  <si>
    <t>Кабель силовой</t>
  </si>
  <si>
    <t>метр</t>
  </si>
  <si>
    <t>Крышка для монтажной коробки</t>
  </si>
  <si>
    <t>Полотно техническое</t>
  </si>
  <si>
    <t>рулон</t>
  </si>
  <si>
    <t>Веник сорго</t>
  </si>
  <si>
    <t>Метла</t>
  </si>
  <si>
    <t>Совок для мусора</t>
  </si>
  <si>
    <t>Швабра для пола</t>
  </si>
  <si>
    <t>Перчатки х/б</t>
  </si>
  <si>
    <t>пар</t>
  </si>
  <si>
    <t>Корзина для бумаг</t>
  </si>
  <si>
    <t>Ершик для унитаза</t>
  </si>
  <si>
    <t>Салфетница треугольная</t>
  </si>
  <si>
    <t>Салфетка универсальная</t>
  </si>
  <si>
    <t>Грабли классические витые</t>
  </si>
  <si>
    <t>Лопата штыковая</t>
  </si>
  <si>
    <t>Лопата совковая</t>
  </si>
  <si>
    <t>Ведро</t>
  </si>
  <si>
    <t>Перчатки латексные</t>
  </si>
  <si>
    <t>Мешки для мусора</t>
  </si>
  <si>
    <t>Пакет майка</t>
  </si>
  <si>
    <t>Полотенца бумажные</t>
  </si>
  <si>
    <t>Мыло жидкое</t>
  </si>
  <si>
    <t>Средство чистящее</t>
  </si>
  <si>
    <t>поставка хозяйственных товаров для нужд УККК-интернат (филиал) ФГБОУ ВО «МГУТУ им. К.Г. Разумовского (ПКУ)» в г. Морозовске Ростовской области</t>
  </si>
  <si>
    <t>Средство для мытья стекол</t>
  </si>
  <si>
    <t>Мыло туалетное</t>
  </si>
  <si>
    <t>Салфетки бумажные</t>
  </si>
  <si>
    <t>пач</t>
  </si>
  <si>
    <t>Средство для удаления ржавчины</t>
  </si>
  <si>
    <t>Средство дезинфицирующее</t>
  </si>
  <si>
    <t>Известь хлорная</t>
  </si>
  <si>
    <t>Бумага туалетная</t>
  </si>
  <si>
    <t>Средство для уборки туалета</t>
  </si>
  <si>
    <t>Зубная паста</t>
  </si>
  <si>
    <t>Зубная щетка</t>
  </si>
  <si>
    <t>Крем для обуви</t>
  </si>
  <si>
    <t>Стиральный порошок</t>
  </si>
  <si>
    <t>Шариковая ручка</t>
  </si>
  <si>
    <t xml:space="preserve">Точилка </t>
  </si>
  <si>
    <t xml:space="preserve">Ластик </t>
  </si>
  <si>
    <t>Скобы для степлера</t>
  </si>
  <si>
    <t>Клей ПВА</t>
  </si>
  <si>
    <t>Тетрадь</t>
  </si>
  <si>
    <t xml:space="preserve">Тетрадь </t>
  </si>
  <si>
    <t>Альбом для рисования</t>
  </si>
  <si>
    <t>Цветная бумага</t>
  </si>
  <si>
    <t>Картонный набор</t>
  </si>
  <si>
    <t xml:space="preserve">Картон </t>
  </si>
  <si>
    <t xml:space="preserve">Гуашь </t>
  </si>
  <si>
    <t>Карандаши цветные</t>
  </si>
  <si>
    <t>Линейка пластиковая</t>
  </si>
  <si>
    <t>Карандаш</t>
  </si>
  <si>
    <t>Набор кистей</t>
  </si>
  <si>
    <t>Акварель</t>
  </si>
  <si>
    <t>Стакан-непроливайка</t>
  </si>
  <si>
    <t>Папка «Дело»</t>
  </si>
  <si>
    <t>Папка-файл перфорированная</t>
  </si>
  <si>
    <t>Клейкая лента</t>
  </si>
  <si>
    <t>Бумага офисная</t>
  </si>
  <si>
    <t>Книга-журнал учета работы педагога</t>
  </si>
  <si>
    <t>Классный журнал</t>
  </si>
  <si>
    <t>уп</t>
  </si>
  <si>
    <t>Дата подготовки обоснования НМЦК : 13.07.2026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</si>
</sst>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000000000"/>
    <numFmt numFmtId="166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 applyFill="1" applyAlignment="1">
      <alignment horizontal="center"/>
    </xf>
    <xf numFmtId="0" fontId="3" fillId="0" borderId="0" xfId="2" applyFont="1" applyFill="1" applyBorder="1" applyAlignment="1">
      <alignment wrapText="1"/>
    </xf>
    <xf numFmtId="0" fontId="3" fillId="0" borderId="0" xfId="2" applyFont="1" applyFill="1" applyBorder="1" applyAlignment="1">
      <alignment vertical="center" wrapText="1"/>
    </xf>
    <xf numFmtId="4" fontId="6" fillId="0" borderId="0" xfId="2" applyNumberFormat="1" applyFont="1" applyFill="1" applyBorder="1" applyAlignment="1">
      <alignment horizontal="right" vertical="top" wrapText="1"/>
    </xf>
    <xf numFmtId="0" fontId="0" fillId="0" borderId="0" xfId="0" applyFill="1"/>
    <xf numFmtId="0" fontId="5" fillId="0" borderId="0" xfId="0" applyFont="1" applyFill="1"/>
    <xf numFmtId="165" fontId="0" fillId="0" borderId="0" xfId="0" applyNumberFormat="1" applyFill="1"/>
    <xf numFmtId="0" fontId="10" fillId="0" borderId="1" xfId="6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4" xfId="2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66" fontId="12" fillId="0" borderId="1" xfId="6" applyNumberFormat="1" applyFont="1" applyFill="1" applyBorder="1" applyAlignment="1">
      <alignment horizontal="center" vertical="center" wrapText="1"/>
    </xf>
    <xf numFmtId="166" fontId="12" fillId="0" borderId="1" xfId="3" quotePrefix="1" applyNumberFormat="1" applyFont="1" applyFill="1" applyBorder="1" applyAlignment="1">
      <alignment horizontal="center" vertical="center"/>
    </xf>
    <xf numFmtId="166" fontId="12" fillId="0" borderId="1" xfId="1" quotePrefix="1" applyNumberFormat="1" applyFont="1" applyFill="1" applyBorder="1" applyAlignment="1">
      <alignment horizontal="center" vertical="center"/>
    </xf>
    <xf numFmtId="164" fontId="12" fillId="0" borderId="1" xfId="3" quotePrefix="1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6" fontId="12" fillId="0" borderId="1" xfId="6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0" fontId="12" fillId="2" borderId="3" xfId="6" applyNumberFormat="1" applyFont="1" applyFill="1" applyBorder="1" applyAlignment="1">
      <alignment horizontal="center" vertical="center" wrapText="1"/>
    </xf>
    <xf numFmtId="40" fontId="12" fillId="2" borderId="1" xfId="6" applyNumberFormat="1" applyFont="1" applyFill="1" applyBorder="1" applyAlignment="1">
      <alignment horizontal="center" vertical="center" wrapText="1"/>
    </xf>
    <xf numFmtId="2" fontId="12" fillId="0" borderId="1" xfId="1" quotePrefix="1" applyNumberFormat="1" applyFont="1" applyBorder="1" applyAlignment="1">
      <alignment horizontal="center" vertical="center"/>
    </xf>
    <xf numFmtId="166" fontId="12" fillId="0" borderId="7" xfId="6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left" vertical="center"/>
    </xf>
    <xf numFmtId="0" fontId="12" fillId="0" borderId="5" xfId="2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left" vertical="center"/>
    </xf>
    <xf numFmtId="0" fontId="12" fillId="0" borderId="3" xfId="2" applyFont="1" applyFill="1" applyBorder="1" applyAlignment="1">
      <alignment horizontal="left" vertical="center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view="pageBreakPreview" zoomScaleSheetLayoutView="100" workbookViewId="0">
      <selection activeCell="A87" sqref="A87"/>
    </sheetView>
  </sheetViews>
  <sheetFormatPr defaultColWidth="8.85546875" defaultRowHeight="15" x14ac:dyDescent="0.25"/>
  <cols>
    <col min="1" max="1" width="4.28515625" style="5" bestFit="1" customWidth="1"/>
    <col min="2" max="2" width="29.140625" style="5" customWidth="1"/>
    <col min="3" max="3" width="9.5703125" style="5" bestFit="1" customWidth="1"/>
    <col min="4" max="4" width="10.85546875" style="5" customWidth="1"/>
    <col min="5" max="7" width="16.28515625" style="5" bestFit="1" customWidth="1"/>
    <col min="8" max="8" width="16.28515625" style="5" customWidth="1"/>
    <col min="9" max="9" width="11.140625" style="5" bestFit="1" customWidth="1"/>
    <col min="10" max="10" width="17.5703125" style="5" customWidth="1"/>
    <col min="11" max="16384" width="8.85546875" style="5"/>
  </cols>
  <sheetData>
    <row r="1" spans="1:10" ht="30" customHeight="1" x14ac:dyDescent="0.25">
      <c r="A1" s="6"/>
      <c r="B1" s="6"/>
      <c r="C1" s="6"/>
      <c r="D1" s="6"/>
      <c r="E1" s="30"/>
      <c r="F1" s="30"/>
      <c r="G1" s="6"/>
      <c r="H1" s="6"/>
      <c r="I1" s="39"/>
      <c r="J1" s="39"/>
    </row>
    <row r="2" spans="1:10" ht="22.5" customHeight="1" x14ac:dyDescent="0.25">
      <c r="A2" s="31" t="s">
        <v>5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32.450000000000003" customHeight="1" x14ac:dyDescent="0.25">
      <c r="A3" s="32" t="s">
        <v>52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49.15" customHeight="1" x14ac:dyDescent="0.25">
      <c r="A5" s="33" t="s">
        <v>8</v>
      </c>
      <c r="B5" s="33"/>
      <c r="C5" s="33"/>
      <c r="D5" s="33"/>
      <c r="E5" s="33"/>
      <c r="F5" s="34" t="str">
        <f>A3</f>
        <v>поставка хозяйственных товаров для нужд УККК-интернат (филиал) ФГБОУ ВО «МГУТУ им. К.Г. Разумовского (ПКУ)» в г. Морозовске Ростовской области</v>
      </c>
      <c r="G5" s="35"/>
      <c r="H5" s="35"/>
      <c r="I5" s="35"/>
      <c r="J5" s="36"/>
    </row>
    <row r="6" spans="1:10" ht="24" customHeight="1" x14ac:dyDescent="0.25">
      <c r="A6" s="37" t="s">
        <v>6</v>
      </c>
      <c r="B6" s="37"/>
      <c r="C6" s="37"/>
      <c r="D6" s="37"/>
      <c r="E6" s="37"/>
      <c r="F6" s="37" t="s">
        <v>15</v>
      </c>
      <c r="G6" s="37"/>
      <c r="H6" s="37"/>
      <c r="I6" s="37"/>
      <c r="J6" s="37"/>
    </row>
    <row r="7" spans="1:10" ht="51" customHeight="1" x14ac:dyDescent="0.25">
      <c r="A7" s="37" t="s">
        <v>7</v>
      </c>
      <c r="B7" s="37"/>
      <c r="C7" s="37"/>
      <c r="D7" s="37"/>
      <c r="E7" s="37"/>
      <c r="F7" s="37" t="s">
        <v>10</v>
      </c>
      <c r="G7" s="37"/>
      <c r="H7" s="37"/>
      <c r="I7" s="37"/>
      <c r="J7" s="37"/>
    </row>
    <row r="8" spans="1:10" x14ac:dyDescent="0.25">
      <c r="A8" s="38" t="s">
        <v>9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ht="31.5" customHeight="1" x14ac:dyDescent="0.25">
      <c r="A9" s="28" t="s">
        <v>0</v>
      </c>
      <c r="B9" s="28" t="s">
        <v>13</v>
      </c>
      <c r="C9" s="28" t="s">
        <v>3</v>
      </c>
      <c r="D9" s="28" t="s">
        <v>12</v>
      </c>
      <c r="E9" s="40" t="s">
        <v>11</v>
      </c>
      <c r="F9" s="40"/>
      <c r="G9" s="40"/>
      <c r="H9" s="28" t="s">
        <v>1</v>
      </c>
      <c r="I9" s="28" t="s">
        <v>4</v>
      </c>
      <c r="J9" s="28" t="s">
        <v>2</v>
      </c>
    </row>
    <row r="10" spans="1:10" ht="45" x14ac:dyDescent="0.25">
      <c r="A10" s="28"/>
      <c r="B10" s="41"/>
      <c r="C10" s="28"/>
      <c r="D10" s="28"/>
      <c r="E10" s="8" t="s">
        <v>16</v>
      </c>
      <c r="F10" s="8" t="s">
        <v>17</v>
      </c>
      <c r="G10" s="8" t="s">
        <v>18</v>
      </c>
      <c r="H10" s="28"/>
      <c r="I10" s="28"/>
      <c r="J10" s="28"/>
    </row>
    <row r="11" spans="1:10" x14ac:dyDescent="0.25">
      <c r="A11" s="10">
        <v>1</v>
      </c>
      <c r="B11" s="9" t="s">
        <v>20</v>
      </c>
      <c r="C11" s="11" t="s">
        <v>19</v>
      </c>
      <c r="D11" s="12">
        <v>10</v>
      </c>
      <c r="E11" s="13">
        <v>2905</v>
      </c>
      <c r="F11" s="13">
        <v>3096.73</v>
      </c>
      <c r="G11" s="13">
        <v>3198.41</v>
      </c>
      <c r="H11" s="14">
        <f>(E11+F11+G11)/3</f>
        <v>3066.7133333333331</v>
      </c>
      <c r="I11" s="15">
        <f>ROUND(STDEV(E11:G11)/H11*100,2)</f>
        <v>4.8600000000000003</v>
      </c>
      <c r="J11" s="14">
        <f>H11*D11</f>
        <v>30667.133333333331</v>
      </c>
    </row>
    <row r="12" spans="1:10" x14ac:dyDescent="0.25">
      <c r="A12" s="10">
        <v>2</v>
      </c>
      <c r="B12" s="9" t="s">
        <v>21</v>
      </c>
      <c r="C12" s="11" t="s">
        <v>19</v>
      </c>
      <c r="D12" s="12">
        <v>20</v>
      </c>
      <c r="E12" s="13">
        <v>2285</v>
      </c>
      <c r="F12" s="13">
        <v>2435.81</v>
      </c>
      <c r="G12" s="13">
        <v>2515.79</v>
      </c>
      <c r="H12" s="14">
        <f t="shared" ref="H12:H75" si="0">(E12+F12+G12)/3</f>
        <v>2412.1999999999998</v>
      </c>
      <c r="I12" s="15">
        <f t="shared" ref="I12:I17" si="1">ROUND(STDEV(E12:G12)/H12*100,2)</f>
        <v>4.8600000000000003</v>
      </c>
      <c r="J12" s="14">
        <f t="shared" ref="J12:J75" si="2">H12*D12</f>
        <v>48244</v>
      </c>
    </row>
    <row r="13" spans="1:10" x14ac:dyDescent="0.25">
      <c r="A13" s="10">
        <v>3</v>
      </c>
      <c r="B13" s="9" t="s">
        <v>22</v>
      </c>
      <c r="C13" s="11" t="s">
        <v>19</v>
      </c>
      <c r="D13" s="12">
        <v>2</v>
      </c>
      <c r="E13" s="20">
        <v>369</v>
      </c>
      <c r="F13" s="13">
        <v>393.35</v>
      </c>
      <c r="G13" s="13">
        <v>406.27</v>
      </c>
      <c r="H13" s="14">
        <f t="shared" si="0"/>
        <v>389.53999999999996</v>
      </c>
      <c r="I13" s="15">
        <f t="shared" si="1"/>
        <v>4.8600000000000003</v>
      </c>
      <c r="J13" s="14">
        <f t="shared" si="2"/>
        <v>779.07999999999993</v>
      </c>
    </row>
    <row r="14" spans="1:10" x14ac:dyDescent="0.25">
      <c r="A14" s="10">
        <v>4</v>
      </c>
      <c r="B14" s="17" t="s">
        <v>23</v>
      </c>
      <c r="C14" s="11" t="s">
        <v>19</v>
      </c>
      <c r="D14" s="19">
        <v>5</v>
      </c>
      <c r="E14" s="20">
        <v>329.54</v>
      </c>
      <c r="F14" s="20">
        <v>351.29</v>
      </c>
      <c r="G14" s="20">
        <v>362.82</v>
      </c>
      <c r="H14" s="14">
        <f t="shared" si="0"/>
        <v>347.88333333333338</v>
      </c>
      <c r="I14" s="15">
        <f t="shared" si="1"/>
        <v>4.8600000000000003</v>
      </c>
      <c r="J14" s="14">
        <f t="shared" si="2"/>
        <v>1739.416666666667</v>
      </c>
    </row>
    <row r="15" spans="1:10" x14ac:dyDescent="0.25">
      <c r="A15" s="10">
        <v>5</v>
      </c>
      <c r="B15" s="17" t="s">
        <v>23</v>
      </c>
      <c r="C15" s="11" t="s">
        <v>19</v>
      </c>
      <c r="D15" s="19">
        <v>5</v>
      </c>
      <c r="E15" s="20">
        <v>311.31</v>
      </c>
      <c r="F15" s="20">
        <v>331.86</v>
      </c>
      <c r="G15" s="20">
        <v>342.75</v>
      </c>
      <c r="H15" s="14">
        <f t="shared" si="0"/>
        <v>328.64000000000004</v>
      </c>
      <c r="I15" s="15">
        <f t="shared" si="1"/>
        <v>4.8600000000000003</v>
      </c>
      <c r="J15" s="14">
        <f t="shared" si="2"/>
        <v>1643.2000000000003</v>
      </c>
    </row>
    <row r="16" spans="1:10" x14ac:dyDescent="0.25">
      <c r="A16" s="10">
        <v>6</v>
      </c>
      <c r="B16" s="17" t="s">
        <v>24</v>
      </c>
      <c r="C16" s="18" t="s">
        <v>19</v>
      </c>
      <c r="D16" s="19">
        <v>5</v>
      </c>
      <c r="E16" s="20">
        <v>391.5</v>
      </c>
      <c r="F16" s="20">
        <v>417.34</v>
      </c>
      <c r="G16" s="20">
        <v>431.04</v>
      </c>
      <c r="H16" s="14">
        <f t="shared" si="0"/>
        <v>413.29333333333329</v>
      </c>
      <c r="I16" s="15">
        <f t="shared" si="1"/>
        <v>4.8600000000000003</v>
      </c>
      <c r="J16" s="14">
        <f t="shared" si="2"/>
        <v>2066.4666666666662</v>
      </c>
    </row>
    <row r="17" spans="1:10" x14ac:dyDescent="0.25">
      <c r="A17" s="10">
        <v>7</v>
      </c>
      <c r="B17" s="17" t="s">
        <v>24</v>
      </c>
      <c r="C17" s="18" t="s">
        <v>19</v>
      </c>
      <c r="D17" s="19">
        <v>5</v>
      </c>
      <c r="E17" s="20">
        <v>372.75</v>
      </c>
      <c r="F17" s="20">
        <v>397.35</v>
      </c>
      <c r="G17" s="20">
        <v>410.4</v>
      </c>
      <c r="H17" s="14">
        <f t="shared" si="0"/>
        <v>393.5</v>
      </c>
      <c r="I17" s="15">
        <f t="shared" si="1"/>
        <v>4.8600000000000003</v>
      </c>
      <c r="J17" s="14">
        <f t="shared" si="2"/>
        <v>1967.5</v>
      </c>
    </row>
    <row r="18" spans="1:10" x14ac:dyDescent="0.25">
      <c r="A18" s="10">
        <v>8</v>
      </c>
      <c r="B18" s="17" t="s">
        <v>25</v>
      </c>
      <c r="C18" s="18" t="s">
        <v>19</v>
      </c>
      <c r="D18" s="19">
        <v>5</v>
      </c>
      <c r="E18" s="20">
        <v>555.74</v>
      </c>
      <c r="F18" s="20">
        <v>592.41999999999996</v>
      </c>
      <c r="G18" s="20">
        <v>611.87</v>
      </c>
      <c r="H18" s="14">
        <f t="shared" si="0"/>
        <v>586.67666666666662</v>
      </c>
      <c r="I18" s="15">
        <f t="shared" ref="I18:I30" si="3">ROUND(STDEV(E18:G18)/H18*100,2)</f>
        <v>4.8600000000000003</v>
      </c>
      <c r="J18" s="14">
        <f t="shared" si="2"/>
        <v>2933.3833333333332</v>
      </c>
    </row>
    <row r="19" spans="1:10" x14ac:dyDescent="0.25">
      <c r="A19" s="10">
        <v>9</v>
      </c>
      <c r="B19" s="17" t="s">
        <v>26</v>
      </c>
      <c r="C19" s="18" t="s">
        <v>19</v>
      </c>
      <c r="D19" s="19">
        <v>50</v>
      </c>
      <c r="E19" s="26">
        <v>500.85</v>
      </c>
      <c r="F19" s="20">
        <v>533.91</v>
      </c>
      <c r="G19" s="20">
        <v>551.44000000000005</v>
      </c>
      <c r="H19" s="14">
        <f t="shared" si="0"/>
        <v>528.73333333333335</v>
      </c>
      <c r="I19" s="15">
        <f t="shared" si="3"/>
        <v>4.8600000000000003</v>
      </c>
      <c r="J19" s="14">
        <f t="shared" si="2"/>
        <v>26436.666666666668</v>
      </c>
    </row>
    <row r="20" spans="1:10" ht="18.600000000000001" customHeight="1" x14ac:dyDescent="0.25">
      <c r="A20" s="10">
        <v>10</v>
      </c>
      <c r="B20" s="17" t="s">
        <v>27</v>
      </c>
      <c r="C20" s="18" t="s">
        <v>28</v>
      </c>
      <c r="D20" s="19">
        <v>100</v>
      </c>
      <c r="E20" s="20">
        <v>71.59</v>
      </c>
      <c r="F20" s="20">
        <v>76.31</v>
      </c>
      <c r="G20" s="20">
        <v>78.819999999999993</v>
      </c>
      <c r="H20" s="14">
        <f t="shared" si="0"/>
        <v>75.573333333333338</v>
      </c>
      <c r="I20" s="15">
        <f t="shared" si="3"/>
        <v>4.8600000000000003</v>
      </c>
      <c r="J20" s="14">
        <f t="shared" si="2"/>
        <v>7557.3333333333339</v>
      </c>
    </row>
    <row r="21" spans="1:10" x14ac:dyDescent="0.25">
      <c r="A21" s="10">
        <v>11</v>
      </c>
      <c r="B21" s="17" t="s">
        <v>27</v>
      </c>
      <c r="C21" s="18" t="s">
        <v>28</v>
      </c>
      <c r="D21" s="19">
        <v>100</v>
      </c>
      <c r="E21" s="20">
        <v>114.97</v>
      </c>
      <c r="F21" s="20">
        <v>122.56</v>
      </c>
      <c r="G21" s="20">
        <v>126.58</v>
      </c>
      <c r="H21" s="14">
        <f t="shared" si="0"/>
        <v>121.37</v>
      </c>
      <c r="I21" s="15">
        <f t="shared" si="3"/>
        <v>4.8600000000000003</v>
      </c>
      <c r="J21" s="14">
        <f t="shared" si="2"/>
        <v>12137</v>
      </c>
    </row>
    <row r="22" spans="1:10" x14ac:dyDescent="0.25">
      <c r="A22" s="10">
        <v>12</v>
      </c>
      <c r="B22" s="17" t="s">
        <v>29</v>
      </c>
      <c r="C22" s="18" t="s">
        <v>19</v>
      </c>
      <c r="D22" s="19">
        <v>20</v>
      </c>
      <c r="E22" s="26">
        <v>10.130000000000001</v>
      </c>
      <c r="F22" s="20">
        <v>10.8</v>
      </c>
      <c r="G22" s="20">
        <v>11.15</v>
      </c>
      <c r="H22" s="14">
        <f t="shared" si="0"/>
        <v>10.693333333333333</v>
      </c>
      <c r="I22" s="15">
        <f t="shared" si="3"/>
        <v>4.8499999999999996</v>
      </c>
      <c r="J22" s="14">
        <f t="shared" si="2"/>
        <v>213.86666666666667</v>
      </c>
    </row>
    <row r="23" spans="1:10" x14ac:dyDescent="0.25">
      <c r="A23" s="10">
        <v>13</v>
      </c>
      <c r="B23" s="17" t="s">
        <v>30</v>
      </c>
      <c r="C23" s="21" t="s">
        <v>31</v>
      </c>
      <c r="D23" s="22">
        <v>10</v>
      </c>
      <c r="E23" s="20">
        <v>1768</v>
      </c>
      <c r="F23" s="24">
        <v>1884.69</v>
      </c>
      <c r="G23" s="24">
        <v>1946.57</v>
      </c>
      <c r="H23" s="14">
        <f t="shared" si="0"/>
        <v>1866.42</v>
      </c>
      <c r="I23" s="25">
        <f t="shared" si="3"/>
        <v>4.8600000000000003</v>
      </c>
      <c r="J23" s="14">
        <f t="shared" si="2"/>
        <v>18664.2</v>
      </c>
    </row>
    <row r="24" spans="1:10" x14ac:dyDescent="0.25">
      <c r="A24" s="10">
        <v>14</v>
      </c>
      <c r="B24" s="17" t="s">
        <v>32</v>
      </c>
      <c r="C24" s="21" t="s">
        <v>19</v>
      </c>
      <c r="D24" s="22">
        <v>50</v>
      </c>
      <c r="E24" s="23">
        <v>171.07</v>
      </c>
      <c r="F24" s="24">
        <v>182.36</v>
      </c>
      <c r="G24" s="24">
        <v>188.35</v>
      </c>
      <c r="H24" s="14">
        <f t="shared" si="0"/>
        <v>180.59333333333333</v>
      </c>
      <c r="I24" s="25">
        <f t="shared" si="3"/>
        <v>4.8600000000000003</v>
      </c>
      <c r="J24" s="14">
        <f t="shared" si="2"/>
        <v>9029.6666666666661</v>
      </c>
    </row>
    <row r="25" spans="1:10" x14ac:dyDescent="0.25">
      <c r="A25" s="10">
        <v>15</v>
      </c>
      <c r="B25" s="17" t="s">
        <v>33</v>
      </c>
      <c r="C25" s="21" t="s">
        <v>19</v>
      </c>
      <c r="D25" s="22">
        <v>25</v>
      </c>
      <c r="E25" s="23">
        <v>355</v>
      </c>
      <c r="F25" s="24">
        <v>378.43</v>
      </c>
      <c r="G25" s="24">
        <v>390.86</v>
      </c>
      <c r="H25" s="14">
        <f t="shared" si="0"/>
        <v>374.76333333333332</v>
      </c>
      <c r="I25" s="25">
        <f t="shared" si="3"/>
        <v>4.8600000000000003</v>
      </c>
      <c r="J25" s="14">
        <f t="shared" si="2"/>
        <v>9369.0833333333321</v>
      </c>
    </row>
    <row r="26" spans="1:10" x14ac:dyDescent="0.25">
      <c r="A26" s="10">
        <v>16</v>
      </c>
      <c r="B26" s="17" t="s">
        <v>34</v>
      </c>
      <c r="C26" s="21" t="s">
        <v>19</v>
      </c>
      <c r="D26" s="22">
        <v>50</v>
      </c>
      <c r="E26" s="23">
        <v>45.15</v>
      </c>
      <c r="F26" s="24">
        <v>48.13</v>
      </c>
      <c r="G26" s="24">
        <v>49.71</v>
      </c>
      <c r="H26" s="14">
        <f t="shared" si="0"/>
        <v>47.663333333333334</v>
      </c>
      <c r="I26" s="25">
        <f t="shared" si="3"/>
        <v>4.8600000000000003</v>
      </c>
      <c r="J26" s="14">
        <f t="shared" si="2"/>
        <v>2383.1666666666665</v>
      </c>
    </row>
    <row r="27" spans="1:10" x14ac:dyDescent="0.25">
      <c r="A27" s="10">
        <v>17</v>
      </c>
      <c r="B27" s="17" t="s">
        <v>35</v>
      </c>
      <c r="C27" s="21" t="s">
        <v>19</v>
      </c>
      <c r="D27" s="22">
        <v>50</v>
      </c>
      <c r="E27" s="23">
        <v>139.22</v>
      </c>
      <c r="F27" s="24">
        <v>148.41</v>
      </c>
      <c r="G27" s="24">
        <v>153.28</v>
      </c>
      <c r="H27" s="14">
        <f t="shared" si="0"/>
        <v>146.97</v>
      </c>
      <c r="I27" s="25">
        <f t="shared" si="3"/>
        <v>4.8600000000000003</v>
      </c>
      <c r="J27" s="14">
        <f t="shared" si="2"/>
        <v>7348.5</v>
      </c>
    </row>
    <row r="28" spans="1:10" x14ac:dyDescent="0.25">
      <c r="A28" s="10">
        <v>18</v>
      </c>
      <c r="B28" s="17" t="s">
        <v>36</v>
      </c>
      <c r="C28" s="21" t="s">
        <v>37</v>
      </c>
      <c r="D28" s="22">
        <v>200</v>
      </c>
      <c r="E28" s="23">
        <v>16.45</v>
      </c>
      <c r="F28" s="24">
        <v>17.54</v>
      </c>
      <c r="G28" s="24">
        <v>18.11</v>
      </c>
      <c r="H28" s="14">
        <f t="shared" si="0"/>
        <v>17.366666666666664</v>
      </c>
      <c r="I28" s="25">
        <f t="shared" si="3"/>
        <v>4.8600000000000003</v>
      </c>
      <c r="J28" s="14">
        <f t="shared" si="2"/>
        <v>3473.3333333333326</v>
      </c>
    </row>
    <row r="29" spans="1:10" x14ac:dyDescent="0.25">
      <c r="A29" s="10">
        <v>19</v>
      </c>
      <c r="B29" s="17" t="s">
        <v>38</v>
      </c>
      <c r="C29" s="21" t="s">
        <v>19</v>
      </c>
      <c r="D29" s="22">
        <v>50</v>
      </c>
      <c r="E29" s="23">
        <v>136.66</v>
      </c>
      <c r="F29" s="24">
        <v>145.68</v>
      </c>
      <c r="G29" s="24">
        <v>150.46</v>
      </c>
      <c r="H29" s="14">
        <f t="shared" si="0"/>
        <v>144.26666666666668</v>
      </c>
      <c r="I29" s="25">
        <f t="shared" si="3"/>
        <v>4.8600000000000003</v>
      </c>
      <c r="J29" s="14">
        <f t="shared" si="2"/>
        <v>7213.3333333333339</v>
      </c>
    </row>
    <row r="30" spans="1:10" x14ac:dyDescent="0.25">
      <c r="A30" s="10">
        <v>20</v>
      </c>
      <c r="B30" s="17" t="s">
        <v>39</v>
      </c>
      <c r="C30" s="21" t="s">
        <v>19</v>
      </c>
      <c r="D30" s="22">
        <v>30</v>
      </c>
      <c r="E30" s="23">
        <v>100.8</v>
      </c>
      <c r="F30" s="24">
        <v>107.45</v>
      </c>
      <c r="G30" s="24">
        <v>110.98</v>
      </c>
      <c r="H30" s="14">
        <f t="shared" si="0"/>
        <v>106.41000000000001</v>
      </c>
      <c r="I30" s="25">
        <f t="shared" si="3"/>
        <v>4.8600000000000003</v>
      </c>
      <c r="J30" s="14">
        <f t="shared" si="2"/>
        <v>3192.3</v>
      </c>
    </row>
    <row r="31" spans="1:10" x14ac:dyDescent="0.25">
      <c r="A31" s="10">
        <v>21</v>
      </c>
      <c r="B31" s="17" t="s">
        <v>40</v>
      </c>
      <c r="C31" s="21" t="s">
        <v>19</v>
      </c>
      <c r="D31" s="22">
        <v>50</v>
      </c>
      <c r="E31" s="23">
        <v>113</v>
      </c>
      <c r="F31" s="24">
        <v>120.46</v>
      </c>
      <c r="G31" s="24">
        <v>124.41</v>
      </c>
      <c r="H31" s="14">
        <f t="shared" si="0"/>
        <v>119.29</v>
      </c>
      <c r="I31" s="25">
        <f t="shared" ref="I31:I69" si="4">ROUND(STDEV(E31:G31)/H31*100,2)</f>
        <v>4.8600000000000003</v>
      </c>
      <c r="J31" s="14">
        <f t="shared" si="2"/>
        <v>5964.5</v>
      </c>
    </row>
    <row r="32" spans="1:10" x14ac:dyDescent="0.25">
      <c r="A32" s="10">
        <v>22</v>
      </c>
      <c r="B32" s="17" t="s">
        <v>41</v>
      </c>
      <c r="C32" s="21" t="s">
        <v>19</v>
      </c>
      <c r="D32" s="22">
        <v>50</v>
      </c>
      <c r="E32" s="23">
        <v>58.61</v>
      </c>
      <c r="F32" s="24">
        <v>62.48</v>
      </c>
      <c r="G32" s="24">
        <v>64.53</v>
      </c>
      <c r="H32" s="14">
        <f t="shared" si="0"/>
        <v>61.873333333333335</v>
      </c>
      <c r="I32" s="25">
        <f t="shared" ref="I32:I37" si="5">ROUND(STDEV(E32:G32)/H32*100,2)</f>
        <v>4.8600000000000003</v>
      </c>
      <c r="J32" s="14">
        <f t="shared" si="2"/>
        <v>3093.666666666667</v>
      </c>
    </row>
    <row r="33" spans="1:10" x14ac:dyDescent="0.25">
      <c r="A33" s="10">
        <v>23</v>
      </c>
      <c r="B33" s="17" t="s">
        <v>42</v>
      </c>
      <c r="C33" s="21" t="s">
        <v>19</v>
      </c>
      <c r="D33" s="19">
        <v>25</v>
      </c>
      <c r="E33" s="23">
        <v>341</v>
      </c>
      <c r="F33" s="20">
        <v>363.51</v>
      </c>
      <c r="G33" s="20">
        <v>375.44</v>
      </c>
      <c r="H33" s="14">
        <f t="shared" si="0"/>
        <v>359.98333333333335</v>
      </c>
      <c r="I33" s="25">
        <f t="shared" si="5"/>
        <v>4.8600000000000003</v>
      </c>
      <c r="J33" s="14">
        <f t="shared" si="2"/>
        <v>8999.5833333333339</v>
      </c>
    </row>
    <row r="34" spans="1:10" x14ac:dyDescent="0.25">
      <c r="A34" s="10">
        <v>24</v>
      </c>
      <c r="B34" s="17" t="s">
        <v>43</v>
      </c>
      <c r="C34" s="21" t="s">
        <v>19</v>
      </c>
      <c r="D34" s="19">
        <v>25</v>
      </c>
      <c r="E34" s="20">
        <v>419</v>
      </c>
      <c r="F34" s="20">
        <v>446.65</v>
      </c>
      <c r="G34" s="20">
        <v>461.32</v>
      </c>
      <c r="H34" s="14">
        <f t="shared" si="0"/>
        <v>442.32333333333332</v>
      </c>
      <c r="I34" s="25">
        <f t="shared" si="5"/>
        <v>4.8600000000000003</v>
      </c>
      <c r="J34" s="14">
        <f t="shared" si="2"/>
        <v>11058.083333333334</v>
      </c>
    </row>
    <row r="35" spans="1:10" x14ac:dyDescent="0.25">
      <c r="A35" s="10">
        <v>25</v>
      </c>
      <c r="B35" s="17" t="s">
        <v>44</v>
      </c>
      <c r="C35" s="21" t="s">
        <v>19</v>
      </c>
      <c r="D35" s="19">
        <v>25</v>
      </c>
      <c r="E35" s="20">
        <v>419</v>
      </c>
      <c r="F35" s="20">
        <v>446.65</v>
      </c>
      <c r="G35" s="20">
        <v>461.32</v>
      </c>
      <c r="H35" s="14">
        <f t="shared" si="0"/>
        <v>442.32333333333332</v>
      </c>
      <c r="I35" s="25">
        <f t="shared" si="5"/>
        <v>4.8600000000000003</v>
      </c>
      <c r="J35" s="14">
        <f t="shared" si="2"/>
        <v>11058.083333333334</v>
      </c>
    </row>
    <row r="36" spans="1:10" x14ac:dyDescent="0.25">
      <c r="A36" s="10">
        <v>26</v>
      </c>
      <c r="B36" s="17" t="s">
        <v>45</v>
      </c>
      <c r="C36" s="21" t="s">
        <v>19</v>
      </c>
      <c r="D36" s="19">
        <v>10</v>
      </c>
      <c r="E36" s="20">
        <v>96</v>
      </c>
      <c r="F36" s="20">
        <v>102.34</v>
      </c>
      <c r="G36" s="20">
        <v>105.7</v>
      </c>
      <c r="H36" s="14">
        <f t="shared" si="0"/>
        <v>101.34666666666668</v>
      </c>
      <c r="I36" s="25">
        <f t="shared" si="5"/>
        <v>4.8600000000000003</v>
      </c>
      <c r="J36" s="14">
        <f t="shared" si="2"/>
        <v>1013.4666666666668</v>
      </c>
    </row>
    <row r="37" spans="1:10" x14ac:dyDescent="0.25">
      <c r="A37" s="10">
        <v>27</v>
      </c>
      <c r="B37" s="17" t="s">
        <v>45</v>
      </c>
      <c r="C37" s="21" t="s">
        <v>19</v>
      </c>
      <c r="D37" s="19">
        <v>50</v>
      </c>
      <c r="E37" s="20">
        <v>221</v>
      </c>
      <c r="F37" s="20">
        <v>235.59</v>
      </c>
      <c r="G37" s="20">
        <v>243.32</v>
      </c>
      <c r="H37" s="14">
        <f t="shared" si="0"/>
        <v>233.30333333333337</v>
      </c>
      <c r="I37" s="25">
        <f t="shared" si="5"/>
        <v>4.8600000000000003</v>
      </c>
      <c r="J37" s="14">
        <f t="shared" si="2"/>
        <v>11665.166666666668</v>
      </c>
    </row>
    <row r="38" spans="1:10" x14ac:dyDescent="0.25">
      <c r="A38" s="10">
        <v>28</v>
      </c>
      <c r="B38" s="17" t="s">
        <v>45</v>
      </c>
      <c r="C38" s="21" t="s">
        <v>19</v>
      </c>
      <c r="D38" s="19">
        <v>10</v>
      </c>
      <c r="E38" s="20">
        <v>156</v>
      </c>
      <c r="F38" s="20">
        <v>166.3</v>
      </c>
      <c r="G38" s="20">
        <v>171.76</v>
      </c>
      <c r="H38" s="14">
        <f t="shared" si="0"/>
        <v>164.68666666666667</v>
      </c>
      <c r="I38" s="25">
        <f t="shared" si="4"/>
        <v>4.8600000000000003</v>
      </c>
      <c r="J38" s="14">
        <f t="shared" si="2"/>
        <v>1646.8666666666668</v>
      </c>
    </row>
    <row r="39" spans="1:10" x14ac:dyDescent="0.25">
      <c r="A39" s="10">
        <v>29</v>
      </c>
      <c r="B39" s="17" t="s">
        <v>46</v>
      </c>
      <c r="C39" s="21" t="s">
        <v>37</v>
      </c>
      <c r="D39" s="12">
        <v>100</v>
      </c>
      <c r="E39" s="13">
        <v>40</v>
      </c>
      <c r="F39" s="13">
        <v>42.64</v>
      </c>
      <c r="G39" s="13">
        <v>44.04</v>
      </c>
      <c r="H39" s="14">
        <f t="shared" si="0"/>
        <v>42.226666666666667</v>
      </c>
      <c r="I39" s="25">
        <f t="shared" si="4"/>
        <v>4.8600000000000003</v>
      </c>
      <c r="J39" s="14">
        <f t="shared" si="2"/>
        <v>4222.666666666667</v>
      </c>
    </row>
    <row r="40" spans="1:10" x14ac:dyDescent="0.25">
      <c r="A40" s="10">
        <v>30</v>
      </c>
      <c r="B40" s="17" t="s">
        <v>47</v>
      </c>
      <c r="C40" s="21" t="s">
        <v>19</v>
      </c>
      <c r="D40" s="12">
        <v>50</v>
      </c>
      <c r="E40" s="13">
        <v>55</v>
      </c>
      <c r="F40" s="13">
        <v>58.63</v>
      </c>
      <c r="G40" s="13">
        <v>60.56</v>
      </c>
      <c r="H40" s="14">
        <f t="shared" si="0"/>
        <v>58.063333333333333</v>
      </c>
      <c r="I40" s="25">
        <f t="shared" si="4"/>
        <v>4.8600000000000003</v>
      </c>
      <c r="J40" s="14">
        <f t="shared" si="2"/>
        <v>2903.1666666666665</v>
      </c>
    </row>
    <row r="41" spans="1:10" x14ac:dyDescent="0.25">
      <c r="A41" s="10">
        <v>31</v>
      </c>
      <c r="B41" s="17" t="s">
        <v>48</v>
      </c>
      <c r="C41" s="21" t="s">
        <v>19</v>
      </c>
      <c r="D41" s="12">
        <v>30</v>
      </c>
      <c r="E41" s="13">
        <v>349.24</v>
      </c>
      <c r="F41" s="13">
        <v>372.29</v>
      </c>
      <c r="G41" s="13">
        <v>384.51</v>
      </c>
      <c r="H41" s="14">
        <f t="shared" si="0"/>
        <v>368.68</v>
      </c>
      <c r="I41" s="25">
        <f t="shared" si="4"/>
        <v>4.8600000000000003</v>
      </c>
      <c r="J41" s="14">
        <f t="shared" si="2"/>
        <v>11060.4</v>
      </c>
    </row>
    <row r="42" spans="1:10" x14ac:dyDescent="0.25">
      <c r="A42" s="10">
        <v>32</v>
      </c>
      <c r="B42" s="17" t="s">
        <v>49</v>
      </c>
      <c r="C42" s="21" t="s">
        <v>19</v>
      </c>
      <c r="D42" s="12">
        <v>25</v>
      </c>
      <c r="E42" s="13">
        <v>67</v>
      </c>
      <c r="F42" s="13">
        <v>71.42</v>
      </c>
      <c r="G42" s="13">
        <v>73.77</v>
      </c>
      <c r="H42" s="14">
        <f t="shared" si="0"/>
        <v>70.73</v>
      </c>
      <c r="I42" s="25">
        <f t="shared" si="4"/>
        <v>4.8600000000000003</v>
      </c>
      <c r="J42" s="14">
        <f t="shared" si="2"/>
        <v>1768.25</v>
      </c>
    </row>
    <row r="43" spans="1:10" x14ac:dyDescent="0.25">
      <c r="A43" s="10">
        <v>33</v>
      </c>
      <c r="B43" s="17" t="s">
        <v>49</v>
      </c>
      <c r="C43" s="21" t="s">
        <v>19</v>
      </c>
      <c r="D43" s="12">
        <v>50</v>
      </c>
      <c r="E43" s="13">
        <v>122.9</v>
      </c>
      <c r="F43" s="13">
        <v>131.01</v>
      </c>
      <c r="G43" s="13">
        <v>135.31</v>
      </c>
      <c r="H43" s="14">
        <f t="shared" si="0"/>
        <v>129.74</v>
      </c>
      <c r="I43" s="25">
        <f t="shared" si="4"/>
        <v>4.8600000000000003</v>
      </c>
      <c r="J43" s="14">
        <f t="shared" si="2"/>
        <v>6487</v>
      </c>
    </row>
    <row r="44" spans="1:10" x14ac:dyDescent="0.25">
      <c r="A44" s="10">
        <v>34</v>
      </c>
      <c r="B44" s="17" t="s">
        <v>50</v>
      </c>
      <c r="C44" s="21" t="s">
        <v>19</v>
      </c>
      <c r="D44" s="12">
        <v>15</v>
      </c>
      <c r="E44" s="13">
        <v>255</v>
      </c>
      <c r="F44" s="13">
        <v>271.83</v>
      </c>
      <c r="G44" s="13">
        <v>280.76</v>
      </c>
      <c r="H44" s="14">
        <f t="shared" si="0"/>
        <v>269.19666666666666</v>
      </c>
      <c r="I44" s="25">
        <f t="shared" si="4"/>
        <v>4.8600000000000003</v>
      </c>
      <c r="J44" s="14">
        <f t="shared" si="2"/>
        <v>4037.95</v>
      </c>
    </row>
    <row r="45" spans="1:10" x14ac:dyDescent="0.25">
      <c r="A45" s="10">
        <v>35</v>
      </c>
      <c r="B45" s="17" t="s">
        <v>51</v>
      </c>
      <c r="C45" s="21" t="s">
        <v>19</v>
      </c>
      <c r="D45" s="27">
        <v>40</v>
      </c>
      <c r="E45" s="24">
        <v>89</v>
      </c>
      <c r="F45" s="24">
        <v>94.87</v>
      </c>
      <c r="G45" s="24">
        <v>97.99</v>
      </c>
      <c r="H45" s="14">
        <f t="shared" si="0"/>
        <v>93.953333333333333</v>
      </c>
      <c r="I45" s="25">
        <f t="shared" si="4"/>
        <v>4.8600000000000003</v>
      </c>
      <c r="J45" s="14">
        <f t="shared" si="2"/>
        <v>3758.1333333333332</v>
      </c>
    </row>
    <row r="46" spans="1:10" x14ac:dyDescent="0.25">
      <c r="A46" s="10">
        <v>36</v>
      </c>
      <c r="B46" s="17" t="s">
        <v>53</v>
      </c>
      <c r="C46" s="21" t="s">
        <v>19</v>
      </c>
      <c r="D46" s="22">
        <v>20</v>
      </c>
      <c r="E46" s="23">
        <v>246</v>
      </c>
      <c r="F46" s="24">
        <v>257.81</v>
      </c>
      <c r="G46" s="24">
        <v>266.91000000000003</v>
      </c>
      <c r="H46" s="14">
        <f t="shared" si="0"/>
        <v>256.90666666666669</v>
      </c>
      <c r="I46" s="25">
        <f t="shared" si="4"/>
        <v>4.08</v>
      </c>
      <c r="J46" s="14">
        <f t="shared" si="2"/>
        <v>5138.1333333333341</v>
      </c>
    </row>
    <row r="47" spans="1:10" x14ac:dyDescent="0.25">
      <c r="A47" s="10">
        <v>37</v>
      </c>
      <c r="B47" s="17" t="s">
        <v>50</v>
      </c>
      <c r="C47" s="21" t="s">
        <v>19</v>
      </c>
      <c r="D47" s="22">
        <v>25</v>
      </c>
      <c r="E47" s="23">
        <v>476.42</v>
      </c>
      <c r="F47" s="24">
        <v>499.29</v>
      </c>
      <c r="G47" s="24">
        <v>516.91999999999996</v>
      </c>
      <c r="H47" s="14">
        <f t="shared" si="0"/>
        <v>497.54333333333335</v>
      </c>
      <c r="I47" s="25">
        <f t="shared" si="4"/>
        <v>4.08</v>
      </c>
      <c r="J47" s="14">
        <f t="shared" si="2"/>
        <v>12438.583333333334</v>
      </c>
    </row>
    <row r="48" spans="1:10" x14ac:dyDescent="0.25">
      <c r="A48" s="10">
        <v>38</v>
      </c>
      <c r="B48" s="17" t="s">
        <v>54</v>
      </c>
      <c r="C48" s="21" t="s">
        <v>19</v>
      </c>
      <c r="D48" s="22">
        <v>100</v>
      </c>
      <c r="E48" s="23">
        <v>20</v>
      </c>
      <c r="F48" s="24">
        <v>20.96</v>
      </c>
      <c r="G48" s="24">
        <v>21.7</v>
      </c>
      <c r="H48" s="14">
        <f t="shared" si="0"/>
        <v>20.886666666666667</v>
      </c>
      <c r="I48" s="25">
        <f t="shared" si="4"/>
        <v>4.08</v>
      </c>
      <c r="J48" s="14">
        <f t="shared" si="2"/>
        <v>2088.6666666666665</v>
      </c>
    </row>
    <row r="49" spans="1:10" x14ac:dyDescent="0.25">
      <c r="A49" s="10">
        <v>39</v>
      </c>
      <c r="B49" s="17" t="s">
        <v>55</v>
      </c>
      <c r="C49" s="21" t="s">
        <v>56</v>
      </c>
      <c r="D49" s="22">
        <v>150</v>
      </c>
      <c r="E49" s="23">
        <v>26.35</v>
      </c>
      <c r="F49" s="24">
        <v>27.61</v>
      </c>
      <c r="G49" s="24">
        <v>28.59</v>
      </c>
      <c r="H49" s="14">
        <f t="shared" si="0"/>
        <v>27.516666666666666</v>
      </c>
      <c r="I49" s="25">
        <f t="shared" si="4"/>
        <v>4.08</v>
      </c>
      <c r="J49" s="14">
        <f t="shared" si="2"/>
        <v>4127.5</v>
      </c>
    </row>
    <row r="50" spans="1:10" x14ac:dyDescent="0.25">
      <c r="A50" s="10">
        <v>40</v>
      </c>
      <c r="B50" s="17" t="s">
        <v>57</v>
      </c>
      <c r="C50" s="21" t="s">
        <v>19</v>
      </c>
      <c r="D50" s="22">
        <v>50</v>
      </c>
      <c r="E50" s="23">
        <v>120</v>
      </c>
      <c r="F50" s="24">
        <v>125.76</v>
      </c>
      <c r="G50" s="24">
        <v>130.19999999999999</v>
      </c>
      <c r="H50" s="14">
        <f t="shared" si="0"/>
        <v>125.32</v>
      </c>
      <c r="I50" s="25">
        <f t="shared" si="4"/>
        <v>4.08</v>
      </c>
      <c r="J50" s="14">
        <f t="shared" si="2"/>
        <v>6266</v>
      </c>
    </row>
    <row r="51" spans="1:10" x14ac:dyDescent="0.25">
      <c r="A51" s="10">
        <v>41</v>
      </c>
      <c r="B51" s="17" t="s">
        <v>58</v>
      </c>
      <c r="C51" s="21" t="s">
        <v>19</v>
      </c>
      <c r="D51" s="22">
        <v>50</v>
      </c>
      <c r="E51" s="23">
        <v>585</v>
      </c>
      <c r="F51" s="24">
        <v>613.08000000000004</v>
      </c>
      <c r="G51" s="24">
        <v>634.73</v>
      </c>
      <c r="H51" s="14">
        <f t="shared" si="0"/>
        <v>610.93666666666661</v>
      </c>
      <c r="I51" s="25">
        <f t="shared" si="4"/>
        <v>4.08</v>
      </c>
      <c r="J51" s="14">
        <f t="shared" si="2"/>
        <v>30546.833333333332</v>
      </c>
    </row>
    <row r="52" spans="1:10" x14ac:dyDescent="0.25">
      <c r="A52" s="10">
        <v>42</v>
      </c>
      <c r="B52" s="17" t="s">
        <v>59</v>
      </c>
      <c r="C52" s="21" t="s">
        <v>19</v>
      </c>
      <c r="D52" s="22">
        <v>15</v>
      </c>
      <c r="E52" s="23">
        <v>156</v>
      </c>
      <c r="F52" s="24">
        <v>163.49</v>
      </c>
      <c r="G52" s="24">
        <v>169.26</v>
      </c>
      <c r="H52" s="14">
        <f t="shared" si="0"/>
        <v>162.91666666666666</v>
      </c>
      <c r="I52" s="25">
        <f t="shared" si="4"/>
        <v>4.08</v>
      </c>
      <c r="J52" s="14">
        <f t="shared" si="2"/>
        <v>2443.75</v>
      </c>
    </row>
    <row r="53" spans="1:10" x14ac:dyDescent="0.25">
      <c r="A53" s="10">
        <v>43</v>
      </c>
      <c r="B53" s="17" t="s">
        <v>60</v>
      </c>
      <c r="C53" s="21" t="s">
        <v>19</v>
      </c>
      <c r="D53" s="22">
        <v>1500</v>
      </c>
      <c r="E53" s="23">
        <v>14</v>
      </c>
      <c r="F53" s="24">
        <v>14.67</v>
      </c>
      <c r="G53" s="24">
        <v>15.19</v>
      </c>
      <c r="H53" s="14">
        <f t="shared" si="0"/>
        <v>14.62</v>
      </c>
      <c r="I53" s="25">
        <f t="shared" si="4"/>
        <v>4.08</v>
      </c>
      <c r="J53" s="14">
        <f t="shared" si="2"/>
        <v>21930</v>
      </c>
    </row>
    <row r="54" spans="1:10" x14ac:dyDescent="0.25">
      <c r="A54" s="10">
        <v>44</v>
      </c>
      <c r="B54" s="17" t="s">
        <v>61</v>
      </c>
      <c r="C54" s="21" t="s">
        <v>19</v>
      </c>
      <c r="D54" s="22">
        <v>50</v>
      </c>
      <c r="E54" s="23">
        <v>122</v>
      </c>
      <c r="F54" s="24">
        <v>127.86</v>
      </c>
      <c r="G54" s="24">
        <v>132.37</v>
      </c>
      <c r="H54" s="14">
        <f t="shared" si="0"/>
        <v>127.41000000000001</v>
      </c>
      <c r="I54" s="25">
        <f t="shared" si="4"/>
        <v>4.08</v>
      </c>
      <c r="J54" s="14">
        <f t="shared" si="2"/>
        <v>6370.5000000000009</v>
      </c>
    </row>
    <row r="55" spans="1:10" x14ac:dyDescent="0.25">
      <c r="A55" s="10">
        <v>45</v>
      </c>
      <c r="B55" s="17" t="s">
        <v>62</v>
      </c>
      <c r="C55" s="21" t="s">
        <v>19</v>
      </c>
      <c r="D55" s="22">
        <v>400</v>
      </c>
      <c r="E55" s="23">
        <v>85</v>
      </c>
      <c r="F55" s="24">
        <v>89.08</v>
      </c>
      <c r="G55" s="24">
        <v>92.23</v>
      </c>
      <c r="H55" s="14">
        <f t="shared" si="0"/>
        <v>88.77</v>
      </c>
      <c r="I55" s="25">
        <f t="shared" si="4"/>
        <v>4.08</v>
      </c>
      <c r="J55" s="14">
        <f t="shared" si="2"/>
        <v>35508</v>
      </c>
    </row>
    <row r="56" spans="1:10" x14ac:dyDescent="0.25">
      <c r="A56" s="10">
        <v>46</v>
      </c>
      <c r="B56" s="17" t="s">
        <v>63</v>
      </c>
      <c r="C56" s="21" t="s">
        <v>19</v>
      </c>
      <c r="D56" s="22">
        <v>240</v>
      </c>
      <c r="E56" s="23">
        <v>17</v>
      </c>
      <c r="F56" s="24">
        <v>17.82</v>
      </c>
      <c r="G56" s="24">
        <v>18.45</v>
      </c>
      <c r="H56" s="14">
        <f t="shared" si="0"/>
        <v>17.756666666666664</v>
      </c>
      <c r="I56" s="25">
        <f t="shared" si="4"/>
        <v>4.09</v>
      </c>
      <c r="J56" s="14">
        <f t="shared" si="2"/>
        <v>4261.5999999999995</v>
      </c>
    </row>
    <row r="57" spans="1:10" x14ac:dyDescent="0.25">
      <c r="A57" s="10">
        <v>47</v>
      </c>
      <c r="B57" s="17" t="s">
        <v>64</v>
      </c>
      <c r="C57" s="21" t="s">
        <v>19</v>
      </c>
      <c r="D57" s="22">
        <v>100</v>
      </c>
      <c r="E57" s="23">
        <v>80</v>
      </c>
      <c r="F57" s="24">
        <v>83.84</v>
      </c>
      <c r="G57" s="24">
        <v>86.8</v>
      </c>
      <c r="H57" s="14">
        <f t="shared" si="0"/>
        <v>83.546666666666667</v>
      </c>
      <c r="I57" s="25">
        <f t="shared" si="4"/>
        <v>4.08</v>
      </c>
      <c r="J57" s="14">
        <f t="shared" si="2"/>
        <v>8354.6666666666661</v>
      </c>
    </row>
    <row r="58" spans="1:10" x14ac:dyDescent="0.25">
      <c r="A58" s="10">
        <v>48</v>
      </c>
      <c r="B58" s="17" t="s">
        <v>65</v>
      </c>
      <c r="C58" s="21" t="s">
        <v>19</v>
      </c>
      <c r="D58" s="22">
        <v>15</v>
      </c>
      <c r="E58" s="23">
        <v>2730</v>
      </c>
      <c r="F58" s="24">
        <v>2861.04</v>
      </c>
      <c r="G58" s="24">
        <v>2962.05</v>
      </c>
      <c r="H58" s="14">
        <f t="shared" si="0"/>
        <v>2851.03</v>
      </c>
      <c r="I58" s="25">
        <f t="shared" si="4"/>
        <v>4.08</v>
      </c>
      <c r="J58" s="14">
        <f t="shared" si="2"/>
        <v>42765.450000000004</v>
      </c>
    </row>
    <row r="59" spans="1:10" x14ac:dyDescent="0.25">
      <c r="A59" s="10">
        <v>49</v>
      </c>
      <c r="B59" s="17" t="s">
        <v>66</v>
      </c>
      <c r="C59" s="21" t="s">
        <v>19</v>
      </c>
      <c r="D59" s="22">
        <v>250</v>
      </c>
      <c r="E59" s="23">
        <v>5.2</v>
      </c>
      <c r="F59" s="24">
        <v>5.45</v>
      </c>
      <c r="G59" s="24">
        <v>5.64</v>
      </c>
      <c r="H59" s="14">
        <f t="shared" si="0"/>
        <v>5.43</v>
      </c>
      <c r="I59" s="25">
        <f t="shared" si="4"/>
        <v>4.0599999999999996</v>
      </c>
      <c r="J59" s="14">
        <f t="shared" si="2"/>
        <v>1357.5</v>
      </c>
    </row>
    <row r="60" spans="1:10" x14ac:dyDescent="0.25">
      <c r="A60" s="10">
        <v>50</v>
      </c>
      <c r="B60" s="17" t="s">
        <v>67</v>
      </c>
      <c r="C60" s="21" t="s">
        <v>19</v>
      </c>
      <c r="D60" s="22">
        <v>210</v>
      </c>
      <c r="E60" s="23">
        <v>10.5</v>
      </c>
      <c r="F60" s="24">
        <v>11</v>
      </c>
      <c r="G60" s="24">
        <v>11.39</v>
      </c>
      <c r="H60" s="14">
        <f t="shared" si="0"/>
        <v>10.963333333333333</v>
      </c>
      <c r="I60" s="25">
        <f t="shared" si="4"/>
        <v>4.07</v>
      </c>
      <c r="J60" s="14">
        <f t="shared" si="2"/>
        <v>2302.2999999999997</v>
      </c>
    </row>
    <row r="61" spans="1:10" x14ac:dyDescent="0.25">
      <c r="A61" s="10">
        <v>51</v>
      </c>
      <c r="B61" s="17" t="s">
        <v>68</v>
      </c>
      <c r="C61" s="21" t="s">
        <v>19</v>
      </c>
      <c r="D61" s="22">
        <v>210</v>
      </c>
      <c r="E61" s="23">
        <v>3.07</v>
      </c>
      <c r="F61" s="24">
        <v>3.22</v>
      </c>
      <c r="G61" s="24">
        <v>3.33</v>
      </c>
      <c r="H61" s="14">
        <f t="shared" si="0"/>
        <v>3.206666666666667</v>
      </c>
      <c r="I61" s="25">
        <f t="shared" si="4"/>
        <v>4.07</v>
      </c>
      <c r="J61" s="14">
        <f t="shared" si="2"/>
        <v>673.40000000000009</v>
      </c>
    </row>
    <row r="62" spans="1:10" x14ac:dyDescent="0.25">
      <c r="A62" s="10">
        <v>52</v>
      </c>
      <c r="B62" s="17" t="s">
        <v>69</v>
      </c>
      <c r="C62" s="21" t="s">
        <v>90</v>
      </c>
      <c r="D62" s="22">
        <v>10</v>
      </c>
      <c r="E62" s="23">
        <v>11.62</v>
      </c>
      <c r="F62" s="24">
        <v>12.18</v>
      </c>
      <c r="G62" s="24">
        <v>12.61</v>
      </c>
      <c r="H62" s="14">
        <f t="shared" si="0"/>
        <v>12.136666666666665</v>
      </c>
      <c r="I62" s="25">
        <f t="shared" si="4"/>
        <v>4.09</v>
      </c>
      <c r="J62" s="14">
        <f t="shared" si="2"/>
        <v>121.36666666666665</v>
      </c>
    </row>
    <row r="63" spans="1:10" x14ac:dyDescent="0.25">
      <c r="A63" s="10">
        <v>53</v>
      </c>
      <c r="B63" s="17" t="s">
        <v>70</v>
      </c>
      <c r="C63" s="21" t="s">
        <v>19</v>
      </c>
      <c r="D63" s="22">
        <v>10</v>
      </c>
      <c r="E63" s="23">
        <v>21</v>
      </c>
      <c r="F63" s="24">
        <v>22.01</v>
      </c>
      <c r="G63" s="24">
        <v>22.79</v>
      </c>
      <c r="H63" s="14">
        <f t="shared" si="0"/>
        <v>21.933333333333337</v>
      </c>
      <c r="I63" s="25">
        <f t="shared" si="4"/>
        <v>4.09</v>
      </c>
      <c r="J63" s="14">
        <f t="shared" si="2"/>
        <v>219.33333333333337</v>
      </c>
    </row>
    <row r="64" spans="1:10" x14ac:dyDescent="0.25">
      <c r="A64" s="10">
        <v>54</v>
      </c>
      <c r="B64" s="17" t="s">
        <v>71</v>
      </c>
      <c r="C64" s="21" t="s">
        <v>19</v>
      </c>
      <c r="D64" s="22">
        <v>2000</v>
      </c>
      <c r="E64" s="23">
        <v>7</v>
      </c>
      <c r="F64" s="24">
        <v>7.34</v>
      </c>
      <c r="G64" s="24">
        <v>7.6</v>
      </c>
      <c r="H64" s="14">
        <f t="shared" si="0"/>
        <v>7.3133333333333326</v>
      </c>
      <c r="I64" s="25">
        <f t="shared" si="4"/>
        <v>4.1100000000000003</v>
      </c>
      <c r="J64" s="14">
        <f t="shared" si="2"/>
        <v>14626.666666666664</v>
      </c>
    </row>
    <row r="65" spans="1:10" x14ac:dyDescent="0.25">
      <c r="A65" s="10">
        <v>55</v>
      </c>
      <c r="B65" s="17" t="s">
        <v>71</v>
      </c>
      <c r="C65" s="21" t="s">
        <v>19</v>
      </c>
      <c r="D65" s="22">
        <v>2000</v>
      </c>
      <c r="E65" s="23">
        <v>7.25</v>
      </c>
      <c r="F65" s="24">
        <v>7.6</v>
      </c>
      <c r="G65" s="24">
        <v>7.87</v>
      </c>
      <c r="H65" s="14">
        <f t="shared" si="0"/>
        <v>7.5733333333333333</v>
      </c>
      <c r="I65" s="25">
        <f t="shared" si="4"/>
        <v>4.0999999999999996</v>
      </c>
      <c r="J65" s="14">
        <f t="shared" si="2"/>
        <v>15146.666666666666</v>
      </c>
    </row>
    <row r="66" spans="1:10" x14ac:dyDescent="0.25">
      <c r="A66" s="10">
        <v>56</v>
      </c>
      <c r="B66" s="17" t="s">
        <v>72</v>
      </c>
      <c r="C66" s="21" t="s">
        <v>19</v>
      </c>
      <c r="D66" s="22">
        <v>1000</v>
      </c>
      <c r="E66" s="23">
        <v>25</v>
      </c>
      <c r="F66" s="24">
        <v>26.2</v>
      </c>
      <c r="G66" s="24">
        <v>27.13</v>
      </c>
      <c r="H66" s="14">
        <f t="shared" si="0"/>
        <v>26.11</v>
      </c>
      <c r="I66" s="25">
        <f t="shared" si="4"/>
        <v>4.09</v>
      </c>
      <c r="J66" s="14">
        <f t="shared" si="2"/>
        <v>26110</v>
      </c>
    </row>
    <row r="67" spans="1:10" x14ac:dyDescent="0.25">
      <c r="A67" s="10">
        <v>57</v>
      </c>
      <c r="B67" s="17" t="s">
        <v>73</v>
      </c>
      <c r="C67" s="21" t="s">
        <v>19</v>
      </c>
      <c r="D67" s="22">
        <v>50</v>
      </c>
      <c r="E67" s="23">
        <v>48</v>
      </c>
      <c r="F67" s="24">
        <v>50.3</v>
      </c>
      <c r="G67" s="24">
        <v>52.08</v>
      </c>
      <c r="H67" s="14">
        <f t="shared" si="0"/>
        <v>50.126666666666665</v>
      </c>
      <c r="I67" s="25">
        <f t="shared" si="4"/>
        <v>4.08</v>
      </c>
      <c r="J67" s="14">
        <f t="shared" si="2"/>
        <v>2506.333333333333</v>
      </c>
    </row>
    <row r="68" spans="1:10" x14ac:dyDescent="0.25">
      <c r="A68" s="10">
        <v>58</v>
      </c>
      <c r="B68" s="17" t="s">
        <v>74</v>
      </c>
      <c r="C68" s="21" t="s">
        <v>19</v>
      </c>
      <c r="D68" s="22">
        <v>50</v>
      </c>
      <c r="E68" s="23">
        <v>18</v>
      </c>
      <c r="F68" s="24">
        <v>18.86</v>
      </c>
      <c r="G68" s="24">
        <v>19.53</v>
      </c>
      <c r="H68" s="14">
        <f t="shared" si="0"/>
        <v>18.796666666666667</v>
      </c>
      <c r="I68" s="25">
        <f t="shared" si="4"/>
        <v>4.08</v>
      </c>
      <c r="J68" s="14">
        <f t="shared" si="2"/>
        <v>939.83333333333337</v>
      </c>
    </row>
    <row r="69" spans="1:10" x14ac:dyDescent="0.25">
      <c r="A69" s="10">
        <v>59</v>
      </c>
      <c r="B69" s="17" t="s">
        <v>75</v>
      </c>
      <c r="C69" s="21" t="s">
        <v>19</v>
      </c>
      <c r="D69" s="22">
        <v>50</v>
      </c>
      <c r="E69" s="23">
        <v>46</v>
      </c>
      <c r="F69" s="24">
        <v>48.21</v>
      </c>
      <c r="G69" s="24">
        <v>49.91</v>
      </c>
      <c r="H69" s="14">
        <f t="shared" si="0"/>
        <v>48.04</v>
      </c>
      <c r="I69" s="25">
        <f t="shared" si="4"/>
        <v>4.08</v>
      </c>
      <c r="J69" s="14">
        <f t="shared" si="2"/>
        <v>2402</v>
      </c>
    </row>
    <row r="70" spans="1:10" x14ac:dyDescent="0.25">
      <c r="A70" s="10">
        <v>60</v>
      </c>
      <c r="B70" s="17" t="s">
        <v>76</v>
      </c>
      <c r="C70" s="21" t="s">
        <v>19</v>
      </c>
      <c r="D70" s="22">
        <v>30</v>
      </c>
      <c r="E70" s="23">
        <v>35</v>
      </c>
      <c r="F70" s="24">
        <v>36.68</v>
      </c>
      <c r="G70" s="24">
        <v>37.979999999999997</v>
      </c>
      <c r="H70" s="14">
        <f t="shared" si="0"/>
        <v>36.553333333333335</v>
      </c>
      <c r="I70" s="25">
        <f t="shared" ref="I70:I84" si="6">ROUND(STDEV(E70:G70)/H70*100,2)</f>
        <v>4.09</v>
      </c>
      <c r="J70" s="14">
        <f t="shared" si="2"/>
        <v>1096.6000000000001</v>
      </c>
    </row>
    <row r="71" spans="1:10" x14ac:dyDescent="0.25">
      <c r="A71" s="10">
        <v>61</v>
      </c>
      <c r="B71" s="17" t="s">
        <v>77</v>
      </c>
      <c r="C71" s="21" t="s">
        <v>19</v>
      </c>
      <c r="D71" s="22">
        <v>10</v>
      </c>
      <c r="E71" s="23">
        <v>89.71</v>
      </c>
      <c r="F71" s="24">
        <v>94.02</v>
      </c>
      <c r="G71" s="24">
        <v>97.34</v>
      </c>
      <c r="H71" s="14">
        <f t="shared" si="0"/>
        <v>93.69</v>
      </c>
      <c r="I71" s="25">
        <f t="shared" si="6"/>
        <v>4.08</v>
      </c>
      <c r="J71" s="14">
        <f t="shared" si="2"/>
        <v>936.9</v>
      </c>
    </row>
    <row r="72" spans="1:10" x14ac:dyDescent="0.25">
      <c r="A72" s="10">
        <v>62</v>
      </c>
      <c r="B72" s="17" t="s">
        <v>78</v>
      </c>
      <c r="C72" s="21" t="s">
        <v>19</v>
      </c>
      <c r="D72" s="22">
        <v>20</v>
      </c>
      <c r="E72" s="23">
        <v>51</v>
      </c>
      <c r="F72" s="24">
        <v>53.45</v>
      </c>
      <c r="G72" s="24">
        <v>55.34</v>
      </c>
      <c r="H72" s="14">
        <f t="shared" si="0"/>
        <v>53.263333333333343</v>
      </c>
      <c r="I72" s="25">
        <f t="shared" si="6"/>
        <v>4.09</v>
      </c>
      <c r="J72" s="14">
        <f t="shared" si="2"/>
        <v>1065.2666666666669</v>
      </c>
    </row>
    <row r="73" spans="1:10" x14ac:dyDescent="0.25">
      <c r="A73" s="10">
        <v>63</v>
      </c>
      <c r="B73" s="17" t="s">
        <v>79</v>
      </c>
      <c r="C73" s="21" t="s">
        <v>19</v>
      </c>
      <c r="D73" s="22">
        <v>210</v>
      </c>
      <c r="E73" s="23">
        <v>14</v>
      </c>
      <c r="F73" s="24">
        <v>14.67</v>
      </c>
      <c r="G73" s="24">
        <v>15.19</v>
      </c>
      <c r="H73" s="14">
        <f t="shared" si="0"/>
        <v>14.62</v>
      </c>
      <c r="I73" s="25">
        <f t="shared" si="6"/>
        <v>4.08</v>
      </c>
      <c r="J73" s="14">
        <f t="shared" si="2"/>
        <v>3070.2</v>
      </c>
    </row>
    <row r="74" spans="1:10" x14ac:dyDescent="0.25">
      <c r="A74" s="10">
        <v>64</v>
      </c>
      <c r="B74" s="17" t="s">
        <v>80</v>
      </c>
      <c r="C74" s="21" t="s">
        <v>19</v>
      </c>
      <c r="D74" s="22">
        <v>500</v>
      </c>
      <c r="E74" s="23">
        <v>4</v>
      </c>
      <c r="F74" s="24">
        <v>4.1900000000000004</v>
      </c>
      <c r="G74" s="24">
        <v>4.34</v>
      </c>
      <c r="H74" s="14">
        <f t="shared" si="0"/>
        <v>4.1766666666666667</v>
      </c>
      <c r="I74" s="25">
        <f t="shared" si="6"/>
        <v>4.08</v>
      </c>
      <c r="J74" s="14">
        <f t="shared" si="2"/>
        <v>2088.3333333333335</v>
      </c>
    </row>
    <row r="75" spans="1:10" x14ac:dyDescent="0.25">
      <c r="A75" s="10">
        <v>65</v>
      </c>
      <c r="B75" s="17" t="s">
        <v>81</v>
      </c>
      <c r="C75" s="21" t="s">
        <v>19</v>
      </c>
      <c r="D75" s="22">
        <v>20</v>
      </c>
      <c r="E75" s="23">
        <v>65</v>
      </c>
      <c r="F75" s="24">
        <v>68.12</v>
      </c>
      <c r="G75" s="24">
        <v>70.53</v>
      </c>
      <c r="H75" s="14">
        <f t="shared" si="0"/>
        <v>67.88333333333334</v>
      </c>
      <c r="I75" s="25">
        <f t="shared" si="6"/>
        <v>4.08</v>
      </c>
      <c r="J75" s="14">
        <f t="shared" si="2"/>
        <v>1357.6666666666667</v>
      </c>
    </row>
    <row r="76" spans="1:10" x14ac:dyDescent="0.25">
      <c r="A76" s="10">
        <v>66</v>
      </c>
      <c r="B76" s="17" t="s">
        <v>82</v>
      </c>
      <c r="C76" s="21" t="s">
        <v>19</v>
      </c>
      <c r="D76" s="22">
        <v>20</v>
      </c>
      <c r="E76" s="23">
        <v>86</v>
      </c>
      <c r="F76" s="24">
        <v>90.13</v>
      </c>
      <c r="G76" s="24">
        <v>93.31</v>
      </c>
      <c r="H76" s="14">
        <f t="shared" ref="H76:H84" si="7">(E76+F76+G76)/3</f>
        <v>89.813333333333333</v>
      </c>
      <c r="I76" s="25">
        <f t="shared" si="6"/>
        <v>4.08</v>
      </c>
      <c r="J76" s="14">
        <f t="shared" ref="J76:J84" si="8">H76*D76</f>
        <v>1796.2666666666667</v>
      </c>
    </row>
    <row r="77" spans="1:10" x14ac:dyDescent="0.25">
      <c r="A77" s="10">
        <v>67</v>
      </c>
      <c r="B77" s="17" t="s">
        <v>83</v>
      </c>
      <c r="C77" s="21" t="s">
        <v>19</v>
      </c>
      <c r="D77" s="22">
        <v>30</v>
      </c>
      <c r="E77" s="23">
        <v>19</v>
      </c>
      <c r="F77" s="24">
        <v>19.91</v>
      </c>
      <c r="G77" s="24">
        <v>20.62</v>
      </c>
      <c r="H77" s="14">
        <f t="shared" si="7"/>
        <v>19.843333333333334</v>
      </c>
      <c r="I77" s="25">
        <f t="shared" si="6"/>
        <v>4.09</v>
      </c>
      <c r="J77" s="14">
        <f t="shared" si="8"/>
        <v>595.29999999999995</v>
      </c>
    </row>
    <row r="78" spans="1:10" x14ac:dyDescent="0.25">
      <c r="A78" s="10">
        <v>68</v>
      </c>
      <c r="B78" s="17" t="s">
        <v>84</v>
      </c>
      <c r="C78" s="21" t="s">
        <v>19</v>
      </c>
      <c r="D78" s="22">
        <v>70</v>
      </c>
      <c r="E78" s="23">
        <v>7.22</v>
      </c>
      <c r="F78" s="24">
        <v>7.57</v>
      </c>
      <c r="G78" s="24">
        <v>7.83</v>
      </c>
      <c r="H78" s="14">
        <f t="shared" si="7"/>
        <v>7.5399999999999991</v>
      </c>
      <c r="I78" s="25">
        <f t="shared" si="6"/>
        <v>4.0599999999999996</v>
      </c>
      <c r="J78" s="14">
        <f t="shared" si="8"/>
        <v>527.79999999999995</v>
      </c>
    </row>
    <row r="79" spans="1:10" x14ac:dyDescent="0.25">
      <c r="A79" s="10">
        <v>69</v>
      </c>
      <c r="B79" s="17" t="s">
        <v>85</v>
      </c>
      <c r="C79" s="21" t="s">
        <v>19</v>
      </c>
      <c r="D79" s="22">
        <v>50</v>
      </c>
      <c r="E79" s="23">
        <v>95</v>
      </c>
      <c r="F79" s="24">
        <v>99.56</v>
      </c>
      <c r="G79" s="24">
        <v>103.08</v>
      </c>
      <c r="H79" s="14">
        <f t="shared" si="7"/>
        <v>99.213333333333324</v>
      </c>
      <c r="I79" s="25">
        <f t="shared" si="6"/>
        <v>4.08</v>
      </c>
      <c r="J79" s="14">
        <f t="shared" si="8"/>
        <v>4960.6666666666661</v>
      </c>
    </row>
    <row r="80" spans="1:10" x14ac:dyDescent="0.25">
      <c r="A80" s="10">
        <v>70</v>
      </c>
      <c r="B80" s="17" t="s">
        <v>86</v>
      </c>
      <c r="C80" s="21" t="s">
        <v>19</v>
      </c>
      <c r="D80" s="22">
        <v>40</v>
      </c>
      <c r="E80" s="23">
        <v>59.72</v>
      </c>
      <c r="F80" s="24">
        <v>62.59</v>
      </c>
      <c r="G80" s="24">
        <v>64.8</v>
      </c>
      <c r="H80" s="14">
        <f t="shared" si="7"/>
        <v>62.370000000000005</v>
      </c>
      <c r="I80" s="25">
        <f t="shared" si="6"/>
        <v>4.08</v>
      </c>
      <c r="J80" s="14">
        <f t="shared" si="8"/>
        <v>2494.8000000000002</v>
      </c>
    </row>
    <row r="81" spans="1:10" x14ac:dyDescent="0.25">
      <c r="A81" s="10">
        <v>71</v>
      </c>
      <c r="B81" s="17" t="s">
        <v>87</v>
      </c>
      <c r="C81" s="21" t="s">
        <v>19</v>
      </c>
      <c r="D81" s="22">
        <v>100</v>
      </c>
      <c r="E81" s="23">
        <v>315</v>
      </c>
      <c r="F81" s="24">
        <v>330.12</v>
      </c>
      <c r="G81" s="24">
        <v>341.78</v>
      </c>
      <c r="H81" s="14">
        <f t="shared" si="7"/>
        <v>328.96666666666664</v>
      </c>
      <c r="I81" s="25">
        <f t="shared" si="6"/>
        <v>4.08</v>
      </c>
      <c r="J81" s="14">
        <f t="shared" si="8"/>
        <v>32896.666666666664</v>
      </c>
    </row>
    <row r="82" spans="1:10" ht="25.5" x14ac:dyDescent="0.25">
      <c r="A82" s="10">
        <v>72</v>
      </c>
      <c r="B82" s="17" t="s">
        <v>88</v>
      </c>
      <c r="C82" s="21" t="s">
        <v>19</v>
      </c>
      <c r="D82" s="22">
        <v>30</v>
      </c>
      <c r="E82" s="23">
        <v>112.83</v>
      </c>
      <c r="F82" s="24">
        <v>118.25</v>
      </c>
      <c r="G82" s="24">
        <v>122.42</v>
      </c>
      <c r="H82" s="14">
        <f t="shared" si="7"/>
        <v>117.83333333333333</v>
      </c>
      <c r="I82" s="25">
        <f t="shared" si="6"/>
        <v>4.08</v>
      </c>
      <c r="J82" s="14">
        <f t="shared" si="8"/>
        <v>3535</v>
      </c>
    </row>
    <row r="83" spans="1:10" x14ac:dyDescent="0.25">
      <c r="A83" s="10">
        <v>73</v>
      </c>
      <c r="B83" s="17" t="s">
        <v>89</v>
      </c>
      <c r="C83" s="21" t="s">
        <v>19</v>
      </c>
      <c r="D83" s="22">
        <v>10</v>
      </c>
      <c r="E83" s="23">
        <v>262.72000000000003</v>
      </c>
      <c r="F83" s="24">
        <v>275.33</v>
      </c>
      <c r="G83" s="24">
        <v>285.05</v>
      </c>
      <c r="H83" s="14">
        <f t="shared" si="7"/>
        <v>274.36666666666662</v>
      </c>
      <c r="I83" s="25">
        <f t="shared" si="6"/>
        <v>4.08</v>
      </c>
      <c r="J83" s="14">
        <f t="shared" si="8"/>
        <v>2743.6666666666661</v>
      </c>
    </row>
    <row r="84" spans="1:10" x14ac:dyDescent="0.25">
      <c r="A84" s="10">
        <v>74</v>
      </c>
      <c r="B84" s="17" t="s">
        <v>89</v>
      </c>
      <c r="C84" s="21" t="s">
        <v>19</v>
      </c>
      <c r="D84" s="22">
        <v>2</v>
      </c>
      <c r="E84" s="23">
        <v>262.72000000000003</v>
      </c>
      <c r="F84" s="24">
        <v>275.33</v>
      </c>
      <c r="G84" s="24">
        <v>285.05</v>
      </c>
      <c r="H84" s="14">
        <f t="shared" si="7"/>
        <v>274.36666666666662</v>
      </c>
      <c r="I84" s="25">
        <f t="shared" si="6"/>
        <v>4.08</v>
      </c>
      <c r="J84" s="14">
        <f t="shared" si="8"/>
        <v>548.73333333333323</v>
      </c>
    </row>
    <row r="85" spans="1:10" ht="23.25" customHeight="1" x14ac:dyDescent="0.25">
      <c r="A85" s="42" t="s">
        <v>14</v>
      </c>
      <c r="B85" s="43"/>
      <c r="C85" s="44"/>
      <c r="D85" s="44"/>
      <c r="E85" s="44"/>
      <c r="F85" s="44"/>
      <c r="G85" s="44"/>
      <c r="H85" s="44"/>
      <c r="I85" s="45"/>
      <c r="J85" s="16">
        <f>SUM(J11:J84)</f>
        <v>594154.56333333347</v>
      </c>
    </row>
    <row r="86" spans="1:10" ht="20.25" customHeight="1" x14ac:dyDescent="0.25">
      <c r="A86" s="29" t="s">
        <v>91</v>
      </c>
      <c r="B86" s="29"/>
      <c r="C86" s="29"/>
      <c r="D86" s="29"/>
      <c r="E86" s="29"/>
      <c r="F86" s="29"/>
      <c r="G86" s="29"/>
      <c r="H86" s="29"/>
      <c r="I86" s="29"/>
      <c r="J86" s="29"/>
    </row>
    <row r="87" spans="1:10" x14ac:dyDescent="0.25">
      <c r="I87" s="7"/>
    </row>
    <row r="88" spans="1:10" ht="15.75" x14ac:dyDescent="0.25">
      <c r="A88" s="2"/>
      <c r="B88" s="3"/>
      <c r="C88" s="2"/>
      <c r="D88" s="2"/>
      <c r="E88" s="2"/>
      <c r="F88" s="4"/>
    </row>
  </sheetData>
  <mergeCells count="21">
    <mergeCell ref="D9:D10"/>
    <mergeCell ref="C9:C10"/>
    <mergeCell ref="B9:B10"/>
    <mergeCell ref="A85:I85"/>
    <mergeCell ref="I9:I10"/>
    <mergeCell ref="J9:J10"/>
    <mergeCell ref="A86:J86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User</cp:lastModifiedBy>
  <cp:lastPrinted>2026-07-15T08:22:14Z</cp:lastPrinted>
  <dcterms:created xsi:type="dcterms:W3CDTF">2017-02-15T04:32:41Z</dcterms:created>
  <dcterms:modified xsi:type="dcterms:W3CDTF">2026-07-15T08:22:47Z</dcterms:modified>
</cp:coreProperties>
</file>