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NJ\Desktop\размещения 2026\размещения\п.4 хозтовары белизна\"/>
    </mc:Choice>
  </mc:AlternateContent>
  <bookViews>
    <workbookView xWindow="0" yWindow="0" windowWidth="28800" windowHeight="12330"/>
  </bookViews>
  <sheets>
    <sheet name="транспорные услуги" sheetId="7" r:id="rId1"/>
  </sheets>
  <calcPr calcId="162913"/>
</workbook>
</file>

<file path=xl/calcChain.xml><?xml version="1.0" encoding="utf-8"?>
<calcChain xmlns="http://schemas.openxmlformats.org/spreadsheetml/2006/main">
  <c r="M9" i="7" l="1"/>
  <c r="N9" i="7" s="1"/>
  <c r="O9" i="7" s="1"/>
  <c r="P9" i="7" s="1"/>
  <c r="J9" i="7"/>
  <c r="K9" i="7" s="1"/>
  <c r="L9" i="7" s="1"/>
  <c r="M8" i="7"/>
  <c r="N8" i="7" s="1"/>
  <c r="O8" i="7" s="1"/>
  <c r="P8" i="7" s="1"/>
  <c r="J8" i="7"/>
  <c r="K8" i="7" s="1"/>
  <c r="L8" i="7" s="1"/>
  <c r="M7" i="7"/>
  <c r="N7" i="7" s="1"/>
  <c r="O7" i="7" s="1"/>
  <c r="P7" i="7" s="1"/>
  <c r="J7" i="7"/>
  <c r="K7" i="7" s="1"/>
  <c r="L7" i="7" s="1"/>
  <c r="P10" i="7" l="1"/>
</calcChain>
</file>

<file path=xl/sharedStrings.xml><?xml version="1.0" encoding="utf-8"?>
<sst xmlns="http://schemas.openxmlformats.org/spreadsheetml/2006/main" count="39" uniqueCount="36">
  <si>
    <t>Обоснование начальной (максимальной) цены контракта</t>
  </si>
  <si>
    <t>№</t>
  </si>
  <si>
    <t>Наименование предмета контракта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</si>
  <si>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</si>
  <si>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</si>
  <si>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</si>
  <si>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</si>
  <si>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</si>
  <si>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</si>
  <si>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</si>
  <si>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</si>
  <si>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</si>
  <si>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</si>
  <si>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</si>
  <si>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</si>
  <si>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№5</t>
  </si>
  <si>
    <t>ФКУ ЛИУ-23 УФСИН России по Волгоградской области</t>
  </si>
  <si>
    <t>итого</t>
  </si>
  <si>
    <t>Маркетинговое исследование провел</t>
  </si>
  <si>
    <t>_______________________</t>
  </si>
  <si>
    <t>Маркетинговое исследование проверил</t>
  </si>
  <si>
    <t>Заместитель начальника учреждения</t>
  </si>
  <si>
    <t>№4</t>
  </si>
  <si>
    <t xml:space="preserve">№1 вх.                 </t>
  </si>
  <si>
    <t xml:space="preserve">№2 вх.                        </t>
  </si>
  <si>
    <t xml:space="preserve">№3 вх.                       </t>
  </si>
  <si>
    <t>Суровцева М.В.</t>
  </si>
  <si>
    <t>Сапрыкина В.А.</t>
  </si>
  <si>
    <t>подполковник внутренней службы                                     ____________________/ П.П. Свиридов</t>
  </si>
  <si>
    <t>шт</t>
  </si>
  <si>
    <t>"______"_____________________________2026 г.</t>
  </si>
  <si>
    <t>Многофункциональное средство "Белизна", 700мл</t>
  </si>
  <si>
    <t>Мешки для мусора с завязками, 30л (10 шт)</t>
  </si>
  <si>
    <t>Мешки для мусора, 60л (20 шт)</t>
  </si>
  <si>
    <t>В результате проведенного расчета Н(М)ЦК, ЦКЕП контракта составила, руб.: 7 325 рублей 00 копеек.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</si>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</sst>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 wrapText="1"/>
      <protection locked="0"/>
    </xf>
    <xf numFmtId="0" fontId="3" fillId="0" borderId="3" xfId="0" applyFont="1" applyFill="1" applyBorder="1" applyAlignment="1" applyProtection="1">
      <alignment horizontal="center" vertical="top" wrapText="1"/>
      <protection locked="0"/>
    </xf>
    <xf numFmtId="0" fontId="6" fillId="0" borderId="3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8" fillId="0" borderId="0" xfId="0" applyFont="1" applyAlignment="1" applyProtection="1">
      <alignment horizontal="justify"/>
      <protection locked="0"/>
    </xf>
    <xf numFmtId="2" fontId="0" fillId="0" borderId="0" xfId="0" applyNumberFormat="1" applyProtection="1">
      <protection locked="0"/>
    </xf>
    <xf numFmtId="4" fontId="2" fillId="0" borderId="0" xfId="0" applyNumberFormat="1" applyFont="1" applyProtection="1"/>
    <xf numFmtId="0" fontId="2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6" fillId="0" borderId="0" xfId="0" applyFont="1" applyFill="1" applyBorder="1" applyAlignment="1">
      <alignment horizontal="left" vertical="top" wrapText="1"/>
    </xf>
    <xf numFmtId="0" fontId="10" fillId="0" borderId="0" xfId="0" applyFont="1" applyBorder="1" applyAlignment="1">
      <alignment horizontal="center" vertical="top" wrapText="1"/>
    </xf>
    <xf numFmtId="0" fontId="7" fillId="0" borderId="0" xfId="0" applyFont="1" applyBorder="1" applyAlignment="1" applyProtection="1">
      <alignment horizontal="center" vertical="center" wrapText="1"/>
      <protection locked="0"/>
    </xf>
    <xf numFmtId="2" fontId="7" fillId="0" borderId="0" xfId="0" applyNumberFormat="1" applyFont="1" applyBorder="1" applyAlignment="1" applyProtection="1">
      <alignment horizontal="center" vertical="center" wrapText="1"/>
      <protection locked="0"/>
    </xf>
    <xf numFmtId="4" fontId="6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4" fontId="12" fillId="0" borderId="3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2" fontId="14" fillId="0" borderId="0" xfId="0" applyNumberFormat="1" applyFont="1" applyBorder="1" applyAlignment="1">
      <alignment horizontal="center" vertical="center" wrapText="1"/>
    </xf>
    <xf numFmtId="2" fontId="13" fillId="0" borderId="3" xfId="0" applyNumberFormat="1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16" fillId="0" borderId="3" xfId="0" applyFont="1" applyBorder="1" applyAlignment="1" applyProtection="1">
      <alignment horizontal="center" vertical="top" wrapText="1"/>
      <protection locked="0"/>
    </xf>
    <xf numFmtId="0" fontId="16" fillId="0" borderId="0" xfId="0" applyFont="1" applyBorder="1" applyAlignment="1" applyProtection="1">
      <alignment vertical="center"/>
      <protection locked="0"/>
    </xf>
    <xf numFmtId="0" fontId="10" fillId="0" borderId="0" xfId="0" applyFont="1" applyBorder="1" applyAlignment="1">
      <alignment vertical="top" wrapText="1"/>
    </xf>
    <xf numFmtId="0" fontId="12" fillId="0" borderId="3" xfId="0" applyFont="1" applyFill="1" applyBorder="1" applyAlignment="1">
      <alignment horizontal="left" vertical="center" wrapText="1"/>
    </xf>
    <xf numFmtId="0" fontId="17" fillId="0" borderId="6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15" fillId="0" borderId="0" xfId="0" applyFont="1" applyAlignment="1" applyProtection="1">
      <alignment wrapText="1"/>
      <protection locked="0"/>
    </xf>
    <xf numFmtId="0" fontId="0" fillId="0" borderId="0" xfId="0" applyAlignment="1">
      <alignment wrapText="1"/>
    </xf>
    <xf numFmtId="0" fontId="0" fillId="0" borderId="0" xfId="0" applyAlignment="1" applyProtection="1">
      <alignment wrapText="1"/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2" fontId="3" fillId="0" borderId="3" xfId="0" applyNumberFormat="1" applyFont="1" applyFill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protection locked="0"/>
    </xf>
    <xf numFmtId="0" fontId="1" fillId="0" borderId="5" xfId="0" applyFont="1" applyBorder="1" applyAlignment="1" applyProtection="1">
      <protection locked="0"/>
    </xf>
    <xf numFmtId="0" fontId="10" fillId="0" borderId="0" xfId="0" applyFont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5</xdr:row>
      <xdr:rowOff>952500</xdr:rowOff>
    </xdr:from>
    <xdr:to>
      <xdr:col>10</xdr:col>
      <xdr:colOff>0</xdr:colOff>
      <xdr:row>5</xdr:row>
      <xdr:rowOff>1304925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34300" y="1905000"/>
          <a:ext cx="7810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5</xdr:row>
      <xdr:rowOff>1238250</xdr:rowOff>
    </xdr:from>
    <xdr:to>
      <xdr:col>10</xdr:col>
      <xdr:colOff>457200</xdr:colOff>
      <xdr:row>5</xdr:row>
      <xdr:rowOff>1466850</xdr:rowOff>
    </xdr:to>
    <xdr:pic>
      <xdr:nvPicPr>
        <xdr:cNvPr id="1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820150" y="21907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5</xdr:row>
      <xdr:rowOff>952500</xdr:rowOff>
    </xdr:from>
    <xdr:to>
      <xdr:col>10</xdr:col>
      <xdr:colOff>0</xdr:colOff>
      <xdr:row>5</xdr:row>
      <xdr:rowOff>1304925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34300" y="1905000"/>
          <a:ext cx="7810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5</xdr:row>
      <xdr:rowOff>1238250</xdr:rowOff>
    </xdr:from>
    <xdr:to>
      <xdr:col>10</xdr:col>
      <xdr:colOff>457200</xdr:colOff>
      <xdr:row>5</xdr:row>
      <xdr:rowOff>1466850</xdr:rowOff>
    </xdr:to>
    <xdr:pic>
      <xdr:nvPicPr>
        <xdr:cNvPr id="1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820150" y="21907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5</xdr:row>
      <xdr:rowOff>952500</xdr:rowOff>
    </xdr:from>
    <xdr:to>
      <xdr:col>12</xdr:col>
      <xdr:colOff>0</xdr:colOff>
      <xdr:row>5</xdr:row>
      <xdr:rowOff>1304925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601200" y="1905000"/>
          <a:ext cx="10572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5</xdr:row>
      <xdr:rowOff>923925</xdr:rowOff>
    </xdr:from>
    <xdr:to>
      <xdr:col>10</xdr:col>
      <xdr:colOff>1019175</xdr:colOff>
      <xdr:row>5</xdr:row>
      <xdr:rowOff>1362075</xdr:rowOff>
    </xdr:to>
    <xdr:pic>
      <xdr:nvPicPr>
        <xdr:cNvPr id="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534400" y="18764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5</xdr:row>
      <xdr:rowOff>1860176</xdr:rowOff>
    </xdr:from>
    <xdr:to>
      <xdr:col>13</xdr:col>
      <xdr:colOff>0</xdr:colOff>
      <xdr:row>5</xdr:row>
      <xdr:rowOff>2185147</xdr:rowOff>
    </xdr:to>
    <xdr:pic>
      <xdr:nvPicPr>
        <xdr:cNvPr id="1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77525" y="2812676"/>
          <a:ext cx="1457325" cy="3249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304800</xdr:colOff>
      <xdr:row>5</xdr:row>
      <xdr:rowOff>1238250</xdr:rowOff>
    </xdr:from>
    <xdr:to>
      <xdr:col>12</xdr:col>
      <xdr:colOff>457200</xdr:colOff>
      <xdr:row>5</xdr:row>
      <xdr:rowOff>1466850</xdr:rowOff>
    </xdr:to>
    <xdr:pic>
      <xdr:nvPicPr>
        <xdr:cNvPr id="1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963275" y="21907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5"/>
  <sheetViews>
    <sheetView tabSelected="1" zoomScale="85" zoomScaleNormal="85" zoomScaleSheetLayoutView="70" workbookViewId="0">
      <selection activeCell="K14" sqref="K14"/>
    </sheetView>
  </sheetViews>
  <sheetFormatPr defaultRowHeight="15" x14ac:dyDescent="0.25"/>
  <cols>
    <col min="2" max="2" width="30.140625" bestFit="1" customWidth="1"/>
    <col min="3" max="3" width="10.5703125" customWidth="1"/>
    <col min="5" max="5" width="11.85546875" customWidth="1"/>
    <col min="6" max="6" width="11.42578125" customWidth="1"/>
    <col min="7" max="7" width="14" customWidth="1"/>
    <col min="8" max="8" width="10.85546875" customWidth="1"/>
    <col min="9" max="9" width="10.7109375" customWidth="1"/>
    <col min="10" max="10" width="12" customWidth="1"/>
    <col min="11" max="11" width="16" customWidth="1"/>
    <col min="12" max="12" width="16.140625" customWidth="1"/>
    <col min="13" max="13" width="22.140625" customWidth="1"/>
    <col min="14" max="14" width="18.5703125" customWidth="1"/>
    <col min="15" max="15" width="14.28515625" customWidth="1"/>
    <col min="16" max="16" width="16.7109375" customWidth="1"/>
  </cols>
  <sheetData>
    <row r="1" spans="1:16" s="1" customFormat="1" x14ac:dyDescent="0.25">
      <c r="N1" s="44"/>
      <c r="O1" s="44"/>
      <c r="P1" s="44"/>
    </row>
    <row r="2" spans="1:16" s="1" customFormat="1" x14ac:dyDescent="0.25">
      <c r="N2" s="44"/>
      <c r="O2" s="44"/>
      <c r="P2" s="44"/>
    </row>
    <row r="3" spans="1:16" s="1" customFormat="1" x14ac:dyDescent="0.25">
      <c r="A3" s="2"/>
      <c r="B3" s="3"/>
      <c r="C3" s="3"/>
      <c r="D3" s="2"/>
      <c r="E3" s="2"/>
      <c r="F3" s="2"/>
      <c r="G3" s="2"/>
      <c r="H3" s="2"/>
      <c r="I3" s="2"/>
      <c r="J3" s="2"/>
      <c r="K3" s="2"/>
      <c r="L3" s="2"/>
      <c r="M3" s="4"/>
      <c r="N3" s="2"/>
      <c r="O3" s="13"/>
      <c r="P3" s="14"/>
    </row>
    <row r="4" spans="1:16" s="1" customFormat="1" ht="15" customHeight="1" x14ac:dyDescent="0.25">
      <c r="A4" s="45" t="s">
        <v>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15" customHeight="1" x14ac:dyDescent="0.25">
      <c r="A5" s="46" t="s">
        <v>1</v>
      </c>
      <c r="B5" s="47" t="s">
        <v>2</v>
      </c>
      <c r="C5" s="47" t="s">
        <v>3</v>
      </c>
      <c r="D5" s="47" t="s">
        <v>4</v>
      </c>
      <c r="E5" s="48" t="s">
        <v>5</v>
      </c>
      <c r="F5" s="49"/>
      <c r="G5" s="49"/>
      <c r="H5" s="49"/>
      <c r="I5" s="50"/>
      <c r="J5" s="51" t="s">
        <v>6</v>
      </c>
      <c r="K5" s="51"/>
      <c r="L5" s="51"/>
      <c r="M5" s="52" t="s">
        <v>7</v>
      </c>
      <c r="N5" s="53"/>
      <c r="O5" s="53"/>
      <c r="P5" s="54"/>
    </row>
    <row r="6" spans="1:16" ht="189" customHeight="1" thickBot="1" x14ac:dyDescent="0.3">
      <c r="A6" s="46"/>
      <c r="B6" s="47"/>
      <c r="C6" s="47"/>
      <c r="D6" s="47"/>
      <c r="E6" s="35" t="s">
        <v>23</v>
      </c>
      <c r="F6" s="35" t="s">
        <v>24</v>
      </c>
      <c r="G6" s="35" t="s">
        <v>25</v>
      </c>
      <c r="H6" s="6" t="s">
        <v>22</v>
      </c>
      <c r="I6" s="6" t="s">
        <v>15</v>
      </c>
      <c r="J6" s="5" t="s">
        <v>8</v>
      </c>
      <c r="K6" s="5" t="s">
        <v>9</v>
      </c>
      <c r="L6" s="7" t="s">
        <v>10</v>
      </c>
      <c r="M6" s="8" t="s">
        <v>11</v>
      </c>
      <c r="N6" s="9" t="s">
        <v>12</v>
      </c>
      <c r="O6" s="9" t="s">
        <v>13</v>
      </c>
      <c r="P6" s="9" t="s">
        <v>14</v>
      </c>
    </row>
    <row r="7" spans="1:16" ht="31.5" customHeight="1" thickBot="1" x14ac:dyDescent="0.3">
      <c r="A7" s="38">
        <v>1</v>
      </c>
      <c r="B7" s="39" t="s">
        <v>31</v>
      </c>
      <c r="C7" s="33" t="s">
        <v>29</v>
      </c>
      <c r="D7" s="33">
        <v>23</v>
      </c>
      <c r="E7" s="32">
        <v>115</v>
      </c>
      <c r="F7" s="32">
        <v>116.6</v>
      </c>
      <c r="G7" s="32">
        <v>119</v>
      </c>
      <c r="H7" s="32"/>
      <c r="I7" s="32"/>
      <c r="J7" s="27">
        <f t="shared" ref="J7:J9" si="0">AVERAGE(E7:I7)</f>
        <v>116.86666666666667</v>
      </c>
      <c r="K7" s="28">
        <f t="shared" ref="K7:K9" si="1">SQRT((SUM(IF(E7&gt;0,POWER(E7-J7,2),0),IF(F7&gt;0,POWER(F7-J7,2),0),IF(G7&gt;0,POWER(G7-J7,2),0),IF(H7&gt;0,POWER(H7-J7,2),0),IF(I7&gt;0,POWER(I7-J7,2),0),))/(COUNTA(E7:I7)-1))</f>
        <v>2.013289182738867</v>
      </c>
      <c r="L7" s="28">
        <f t="shared" ref="L7:L9" si="2">K7/J7*100</f>
        <v>1.7227232025717627</v>
      </c>
      <c r="M7" s="29">
        <f t="shared" ref="M7:M9" si="3">((D7/COUNTA(E7:I7))*(SUM(E7:I7)))</f>
        <v>2687.9333333333334</v>
      </c>
      <c r="N7" s="30">
        <f t="shared" ref="N7:N9" si="4">M7/D7</f>
        <v>116.86666666666667</v>
      </c>
      <c r="O7" s="29">
        <f t="shared" ref="O7:O9" si="5">ROUNDDOWN(N7,2)</f>
        <v>116.86</v>
      </c>
      <c r="P7" s="29">
        <f t="shared" ref="P7:P9" si="6">O7*D7</f>
        <v>2687.78</v>
      </c>
    </row>
    <row r="8" spans="1:16" ht="27" customHeight="1" thickBot="1" x14ac:dyDescent="0.3">
      <c r="A8" s="38">
        <v>2</v>
      </c>
      <c r="B8" s="40" t="s">
        <v>32</v>
      </c>
      <c r="C8" s="33" t="s">
        <v>29</v>
      </c>
      <c r="D8" s="33">
        <v>27</v>
      </c>
      <c r="E8" s="32">
        <v>90</v>
      </c>
      <c r="F8" s="32">
        <v>95</v>
      </c>
      <c r="G8" s="32">
        <v>93</v>
      </c>
      <c r="H8" s="32"/>
      <c r="I8" s="32"/>
      <c r="J8" s="27">
        <f t="shared" si="0"/>
        <v>92.666666666666671</v>
      </c>
      <c r="K8" s="28">
        <f t="shared" si="1"/>
        <v>2.5166114784235831</v>
      </c>
      <c r="L8" s="28">
        <f t="shared" si="2"/>
        <v>2.7157677824714921</v>
      </c>
      <c r="M8" s="29">
        <f t="shared" si="3"/>
        <v>2502</v>
      </c>
      <c r="N8" s="30">
        <f t="shared" si="4"/>
        <v>92.666666666666671</v>
      </c>
      <c r="O8" s="29">
        <f t="shared" si="5"/>
        <v>92.66</v>
      </c>
      <c r="P8" s="29">
        <f t="shared" si="6"/>
        <v>2501.8199999999997</v>
      </c>
    </row>
    <row r="9" spans="1:16" ht="26.25" customHeight="1" thickBot="1" x14ac:dyDescent="0.3">
      <c r="A9" s="38">
        <v>3</v>
      </c>
      <c r="B9" s="40" t="s">
        <v>33</v>
      </c>
      <c r="C9" s="33" t="s">
        <v>29</v>
      </c>
      <c r="D9" s="33">
        <v>25</v>
      </c>
      <c r="E9" s="32">
        <v>90</v>
      </c>
      <c r="F9" s="32">
        <v>93</v>
      </c>
      <c r="G9" s="32">
        <v>92</v>
      </c>
      <c r="H9" s="32"/>
      <c r="I9" s="32"/>
      <c r="J9" s="27">
        <f t="shared" si="0"/>
        <v>91.666666666666671</v>
      </c>
      <c r="K9" s="28">
        <f t="shared" si="1"/>
        <v>1.5275252316519468</v>
      </c>
      <c r="L9" s="28">
        <f t="shared" si="2"/>
        <v>1.6663911618021234</v>
      </c>
      <c r="M9" s="29">
        <f t="shared" si="3"/>
        <v>2291.666666666667</v>
      </c>
      <c r="N9" s="30">
        <f t="shared" si="4"/>
        <v>91.666666666666686</v>
      </c>
      <c r="O9" s="29">
        <f t="shared" si="5"/>
        <v>91.66</v>
      </c>
      <c r="P9" s="29">
        <f t="shared" si="6"/>
        <v>2291.5</v>
      </c>
    </row>
    <row r="10" spans="1:16" s="26" customFormat="1" ht="18.75" x14ac:dyDescent="0.25">
      <c r="A10" s="18"/>
      <c r="B10" s="37" t="s">
        <v>17</v>
      </c>
      <c r="C10" s="20"/>
      <c r="D10" s="20"/>
      <c r="E10" s="21"/>
      <c r="F10" s="21"/>
      <c r="G10" s="21"/>
      <c r="H10" s="21"/>
      <c r="I10" s="21"/>
      <c r="J10" s="22"/>
      <c r="K10" s="23"/>
      <c r="L10" s="23"/>
      <c r="M10" s="24"/>
      <c r="N10" s="25"/>
      <c r="O10" s="24"/>
      <c r="P10" s="31">
        <f>SUM(P7:P9)</f>
        <v>7481.1</v>
      </c>
    </row>
    <row r="11" spans="1:16" s="26" customFormat="1" ht="15.75" x14ac:dyDescent="0.25">
      <c r="A11" s="18"/>
      <c r="B11" s="19"/>
      <c r="C11" s="20"/>
      <c r="D11" s="20"/>
      <c r="E11" s="21"/>
      <c r="F11" s="21"/>
      <c r="G11" s="21"/>
      <c r="H11" s="21"/>
      <c r="I11" s="21"/>
      <c r="J11" s="22"/>
      <c r="K11" s="23"/>
      <c r="L11" s="23"/>
      <c r="M11" s="24"/>
      <c r="N11" s="25"/>
      <c r="O11" s="24"/>
      <c r="P11" s="24"/>
    </row>
    <row r="12" spans="1:16" s="26" customFormat="1" ht="15.75" x14ac:dyDescent="0.25">
      <c r="A12" s="18"/>
      <c r="B12" s="19"/>
      <c r="C12" s="20"/>
      <c r="D12" s="20"/>
      <c r="E12" s="21"/>
      <c r="F12" s="21"/>
      <c r="G12" s="21"/>
      <c r="H12" s="21"/>
      <c r="I12" s="21"/>
      <c r="J12" s="22"/>
      <c r="K12" s="23"/>
      <c r="L12" s="23"/>
      <c r="M12" s="24"/>
      <c r="N12" s="25"/>
      <c r="O12" s="24"/>
      <c r="P12" s="24"/>
    </row>
    <row r="13" spans="1:16" x14ac:dyDescent="0.25">
      <c r="A13" s="36" t="s">
        <v>34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2"/>
      <c r="P13" s="12"/>
    </row>
    <row r="14" spans="1:16" ht="32.25" customHeight="1" x14ac:dyDescent="0.3">
      <c r="A14" s="41" t="s">
        <v>18</v>
      </c>
      <c r="B14" s="42"/>
      <c r="C14" s="42"/>
      <c r="D14" s="42"/>
      <c r="E14" s="42"/>
      <c r="F14" s="42"/>
      <c r="G14" s="1" t="s">
        <v>19</v>
      </c>
      <c r="H14" s="1"/>
      <c r="I14" s="43" t="s">
        <v>26</v>
      </c>
      <c r="J14" s="42"/>
      <c r="K14" s="1"/>
      <c r="L14" s="1"/>
      <c r="M14" s="1"/>
      <c r="N14" s="1"/>
      <c r="O14" s="1"/>
    </row>
    <row r="15" spans="1:16" ht="34.5" customHeight="1" x14ac:dyDescent="0.3">
      <c r="A15" s="41" t="s">
        <v>20</v>
      </c>
      <c r="B15" s="42"/>
      <c r="C15" s="42"/>
      <c r="D15" s="42"/>
      <c r="E15" s="42"/>
      <c r="F15" s="42"/>
      <c r="G15" s="1" t="s">
        <v>19</v>
      </c>
      <c r="H15" s="1"/>
      <c r="I15" s="43" t="s">
        <v>27</v>
      </c>
      <c r="J15" s="42"/>
      <c r="K15" s="1"/>
      <c r="L15" s="1"/>
      <c r="M15" s="1"/>
      <c r="N15" s="1"/>
      <c r="O15" s="1"/>
      <c r="P15" s="1"/>
    </row>
    <row r="16" spans="1:16" ht="15.75" x14ac:dyDescent="0.25">
      <c r="A16" s="10"/>
      <c r="B16" s="1"/>
      <c r="C16" s="1"/>
      <c r="D16" s="1"/>
      <c r="E16" s="1"/>
      <c r="F16" s="1"/>
      <c r="G16" s="1"/>
      <c r="H16" s="1"/>
      <c r="I16" s="1"/>
      <c r="J16" s="1"/>
      <c r="K16" s="11"/>
      <c r="L16" s="1"/>
      <c r="M16" s="1"/>
      <c r="N16" s="1"/>
      <c r="O16" s="1"/>
      <c r="P16" s="1"/>
    </row>
    <row r="17" spans="1:16" s="1" customFormat="1" ht="15.75" x14ac:dyDescent="0.25">
      <c r="A17" s="55"/>
      <c r="B17" s="55"/>
      <c r="C17" s="55"/>
      <c r="D17" s="55"/>
      <c r="E17" s="55"/>
      <c r="F17" s="34"/>
      <c r="G17" s="34"/>
      <c r="H17" s="34"/>
      <c r="I17" s="34"/>
      <c r="J17" s="34"/>
      <c r="K17" s="34"/>
      <c r="L17" s="34"/>
      <c r="M17" s="34"/>
      <c r="N17" s="15"/>
      <c r="O17" s="15"/>
      <c r="P17" s="15"/>
    </row>
    <row r="18" spans="1:16" s="1" customFormat="1" ht="15.75" x14ac:dyDescent="0.25">
      <c r="A18" s="55" t="s">
        <v>21</v>
      </c>
      <c r="B18" s="55"/>
      <c r="C18" s="55"/>
      <c r="D18" s="55"/>
      <c r="E18" s="55"/>
      <c r="F18" s="34"/>
      <c r="G18" s="34"/>
      <c r="H18" s="34"/>
      <c r="I18" s="34"/>
      <c r="J18" s="34"/>
      <c r="K18" s="34"/>
      <c r="L18" s="34"/>
      <c r="M18" s="34" t="s">
        <v>35</v>
      </c>
      <c r="N18" s="15"/>
      <c r="O18" s="15"/>
      <c r="P18" s="15"/>
    </row>
    <row r="19" spans="1:16" s="1" customFormat="1" ht="15.75" x14ac:dyDescent="0.25">
      <c r="A19" s="55" t="s">
        <v>16</v>
      </c>
      <c r="B19" s="55"/>
      <c r="C19" s="55"/>
      <c r="D19" s="55"/>
      <c r="E19" s="55"/>
      <c r="F19" s="34"/>
      <c r="G19" s="34"/>
      <c r="H19" s="34"/>
      <c r="I19" s="34"/>
      <c r="J19" s="34"/>
      <c r="K19" s="34"/>
      <c r="L19" s="34"/>
      <c r="M19" s="34"/>
      <c r="N19" s="15"/>
      <c r="O19" s="15"/>
      <c r="P19" s="15"/>
    </row>
    <row r="20" spans="1:16" s="1" customFormat="1" ht="15.75" x14ac:dyDescent="0.25">
      <c r="A20" s="55" t="s">
        <v>28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</row>
    <row r="21" spans="1:16" s="1" customFormat="1" ht="15.75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15"/>
      <c r="O21" s="15"/>
      <c r="P21" s="15"/>
    </row>
    <row r="22" spans="1:16" s="1" customFormat="1" ht="15.75" x14ac:dyDescent="0.25">
      <c r="A22" s="55" t="s">
        <v>30</v>
      </c>
      <c r="B22" s="55"/>
      <c r="C22" s="55"/>
      <c r="D22" s="55"/>
      <c r="E22" s="55"/>
      <c r="F22" s="55"/>
      <c r="G22" s="55"/>
      <c r="H22" s="55"/>
      <c r="I22" s="16"/>
      <c r="J22" s="16"/>
      <c r="K22" s="16"/>
      <c r="L22" s="16"/>
      <c r="M22" s="16"/>
      <c r="N22" s="17"/>
      <c r="O22" s="17"/>
      <c r="P22" s="17"/>
    </row>
    <row r="23" spans="1:16" s="1" customFormat="1" x14ac:dyDescent="0.25"/>
    <row r="24" spans="1:16" s="1" customFormat="1" x14ac:dyDescent="0.25"/>
    <row r="25" spans="1:16" s="1" customFormat="1" x14ac:dyDescent="0.25"/>
    <row r="26" spans="1:16" s="1" customFormat="1" x14ac:dyDescent="0.25"/>
    <row r="27" spans="1:16" s="1" customFormat="1" x14ac:dyDescent="0.25"/>
    <row r="28" spans="1:16" s="1" customFormat="1" x14ac:dyDescent="0.25"/>
    <row r="29" spans="1:16" s="1" customFormat="1" x14ac:dyDescent="0.25"/>
    <row r="30" spans="1:16" s="1" customFormat="1" x14ac:dyDescent="0.25"/>
    <row r="31" spans="1:16" s="1" customFormat="1" x14ac:dyDescent="0.25"/>
    <row r="32" spans="1:16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pans="1:16" s="1" customFormat="1" x14ac:dyDescent="0.25"/>
    <row r="322" spans="1:16" s="1" customFormat="1" x14ac:dyDescent="0.25"/>
    <row r="323" spans="1:16" s="1" customFormat="1" x14ac:dyDescent="0.25"/>
    <row r="324" spans="1:16" s="1" customFormat="1" x14ac:dyDescent="0.25"/>
    <row r="325" spans="1:16" s="1" customFormat="1" x14ac:dyDescent="0.25"/>
    <row r="326" spans="1:16" s="1" customFormat="1" x14ac:dyDescent="0.25"/>
    <row r="327" spans="1:16" s="1" customFormat="1" x14ac:dyDescent="0.25"/>
    <row r="328" spans="1:16" s="1" customFormat="1" x14ac:dyDescent="0.25"/>
    <row r="329" spans="1:16" s="1" customFormat="1" x14ac:dyDescent="0.25"/>
    <row r="330" spans="1:16" s="1" customFormat="1" x14ac:dyDescent="0.25"/>
    <row r="331" spans="1:16" s="1" customFormat="1" x14ac:dyDescent="0.25"/>
    <row r="332" spans="1:16" s="1" customFormat="1" x14ac:dyDescent="0.25"/>
    <row r="333" spans="1:16" s="1" customFormat="1" x14ac:dyDescent="0.25"/>
    <row r="334" spans="1:16" s="1" customFormat="1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</row>
    <row r="335" spans="1:16" s="1" customFormat="1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</row>
  </sheetData>
  <mergeCells count="18">
    <mergeCell ref="A22:H22"/>
    <mergeCell ref="A20:P20"/>
    <mergeCell ref="A17:E17"/>
    <mergeCell ref="A18:E18"/>
    <mergeCell ref="A19:E19"/>
    <mergeCell ref="A15:F15"/>
    <mergeCell ref="A14:F14"/>
    <mergeCell ref="I14:J14"/>
    <mergeCell ref="I15:J15"/>
    <mergeCell ref="N1:P2"/>
    <mergeCell ref="A4:P4"/>
    <mergeCell ref="A5:A6"/>
    <mergeCell ref="B5:B6"/>
    <mergeCell ref="C5:C6"/>
    <mergeCell ref="D5:D6"/>
    <mergeCell ref="E5:I5"/>
    <mergeCell ref="J5:L5"/>
    <mergeCell ref="M5:P5"/>
  </mergeCells>
  <pageMargins left="0.70866141732283472" right="0.70866141732283472" top="0.74803149606299213" bottom="0.74803149606299213" header="0.31496062992125984" footer="0.31496062992125984"/>
  <pageSetup paperSize="9" scale="5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транспорные услуги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BNJ</cp:lastModifiedBy>
  <cp:lastPrinted>2026-06-24T05:41:14Z</cp:lastPrinted>
  <dcterms:created xsi:type="dcterms:W3CDTF">2014-04-01T09:50:37Z</dcterms:created>
  <dcterms:modified xsi:type="dcterms:W3CDTF">2026-06-24T08:08:27Z</dcterms:modified>
</cp:coreProperties>
</file>