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80" windowWidth="15570" windowHeight="7260"/>
  </bookViews>
  <sheets>
    <sheet name="НМЦК" sheetId="4" r:id="rId1"/>
    <sheet name="Обоснование" sheetId="5" r:id="rId2"/>
  </sheets>
  <definedNames>
    <definedName name="OLE_LINK1" localSheetId="0">НМЦК!#REF!</definedName>
  </definedNames>
  <calcPr calcId="125725" iterateDelta="1E-4"/>
</workbook>
</file>

<file path=xl/calcChain.xml><?xml version="1.0" encoding="utf-8"?>
<calcChain xmlns="http://schemas.openxmlformats.org/spreadsheetml/2006/main">
  <c r="O10" i="4"/>
  <c r="N9"/>
  <c r="O9" s="1"/>
  <c r="M9"/>
  <c r="L9"/>
  <c r="J9"/>
  <c r="K9" s="1"/>
  <c r="I9"/>
  <c r="M8"/>
  <c r="I8"/>
  <c r="N8" l="1"/>
  <c r="L8"/>
  <c r="L10" s="1"/>
  <c r="O8" l="1"/>
  <c r="I13" l="1"/>
  <c r="E6" i="5" s="1"/>
  <c r="J8" i="4"/>
  <c r="K8" l="1"/>
</calcChain>
</file>

<file path=xl/sharedStrings.xml><?xml version="1.0" encoding="utf-8"?>
<sst xmlns="http://schemas.openxmlformats.org/spreadsheetml/2006/main" count="49" uniqueCount="47">
  <si>
    <t>Среднее квадратичное отклонение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</si>
  <si>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</si>
  <si>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</si>
  <si>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</si>
  <si>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</si>
  <si>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</si>
  <si>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</si>
  <si>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</si>
  <si>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</si>
  <si>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</si>
  <si>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</si>
  <si>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</si>
  <si>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</si>
  <si>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</si>
  <si>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</si>
  <si>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</si>
  <si>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</si>
  <si>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</si>
  <si>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</si>
  <si>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r>
      <t xml:space="preserve">Расчет Н(М)ЦК по формуле                                                                    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</si>
  <si>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</si>
  <si>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Федеральное государственное бюджетное учреждение "Медико-санитарная часть №154 Федерального медико-биологического агентства"</t>
  </si>
  <si>
    <t xml:space="preserve">Обоснование начальной (максимальной) цены контракта </t>
  </si>
  <si>
    <t xml:space="preserve">Основные характеристики объекта закупки </t>
  </si>
  <si>
    <t>НМЦК</t>
  </si>
  <si>
    <t xml:space="preserve">Расчет НМЦК </t>
  </si>
  <si>
    <t>Приложение № 1</t>
  </si>
  <si>
    <t>(должность)</t>
  </si>
  <si>
    <t>(подпись/расшифровка подписи)</t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</si>
  <si>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выбрано наилучшее (наименьшее) ценовое предложение. </t>
  </si>
  <si>
    <t>Ведущий специалист по закупкам ФГБУЗ МСЧ № 154 ФМБА России</t>
  </si>
  <si>
    <t>Метод сопоставимых рыночных цен (анализ рынка) в соответствии со ст. 22 Федерального закона «О контрактной системе в сфере закупок товаров, работ, услуг для обеспечения государственных и муниципальных нужд» от 05.04.2013 № 44-ФЗ</t>
  </si>
  <si>
    <t>/ Бугаева И.В./</t>
  </si>
  <si>
    <t xml:space="preserve"> </t>
  </si>
  <si>
    <t>шт.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</si>
  <si>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  </t>
    </r>
  </si>
  <si>
    <t>на поставку комплектующих изделий медицинского оборудования</t>
  </si>
  <si>
    <t>поставка  комплектующих изделий медицинского оборудования</t>
  </si>
  <si>
    <t>Наименование объекта закупки: поставка комплектующих изделий медицинского оборудования</t>
  </si>
  <si>
    <t>Объем и расчет обоснование начальной (максимальной) цены контракта на поставку комплектующих изделий медицинского оборудования</t>
  </si>
  <si>
    <t>Увлажнитель кислорода</t>
  </si>
  <si>
    <t>Ценовое предложение №1  Исх. №мдУТ-6243  от 06.07.2026</t>
  </si>
  <si>
    <t>Ценовое предложение №2  Исх. № 790342  от 06.07.2026</t>
  </si>
  <si>
    <t>Ценовое предложение №3 Исх. № ЦБ-48  от 09.07.2026</t>
  </si>
  <si>
    <t>Дата подготовки обоснования НМЦК 13.07.2026</t>
  </si>
  <si>
    <t>Дата подготовки обоснования НМЦК: 13.07.2026 года</t>
  </si>
  <si>
    <t>Отведение для электрокардиографии, многоразового использования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</si>
</sst>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0"/>
    <numFmt numFmtId="165" formatCode="0.0000"/>
  </numFmts>
  <fonts count="19">
    <font>
      <sz val="10"/>
      <name val="Arial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14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6" fillId="0" borderId="5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1" fontId="17" fillId="0" borderId="5" xfId="0" applyNumberFormat="1" applyFont="1" applyFill="1" applyBorder="1" applyAlignment="1">
      <alignment horizontal="center" vertical="top" wrapText="1"/>
    </xf>
    <xf numFmtId="164" fontId="17" fillId="0" borderId="5" xfId="0" applyNumberFormat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/>
    </xf>
    <xf numFmtId="10" fontId="17" fillId="0" borderId="5" xfId="0" applyNumberFormat="1" applyFont="1" applyFill="1" applyBorder="1" applyAlignment="1">
      <alignment horizontal="left" vertical="top"/>
    </xf>
    <xf numFmtId="2" fontId="17" fillId="0" borderId="5" xfId="0" applyNumberFormat="1" applyFont="1" applyFill="1" applyBorder="1" applyAlignment="1">
      <alignment horizontal="left" vertical="top" wrapText="1"/>
    </xf>
    <xf numFmtId="165" fontId="17" fillId="0" borderId="5" xfId="0" applyNumberFormat="1" applyFont="1" applyFill="1" applyBorder="1" applyAlignment="1">
      <alignment horizontal="left" vertical="top" wrapText="1"/>
    </xf>
    <xf numFmtId="4" fontId="17" fillId="0" borderId="5" xfId="0" applyNumberFormat="1" applyFont="1" applyFill="1" applyBorder="1" applyAlignment="1">
      <alignment horizontal="center" vertical="top" wrapText="1"/>
    </xf>
    <xf numFmtId="0" fontId="16" fillId="0" borderId="0" xfId="0" applyFont="1" applyFill="1" applyAlignment="1">
      <alignment wrapText="1"/>
    </xf>
    <xf numFmtId="0" fontId="16" fillId="0" borderId="0" xfId="0" applyFont="1" applyFill="1"/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textRotation="90" wrapText="1" shrinkToFit="1"/>
    </xf>
    <xf numFmtId="0" fontId="10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2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44" fontId="11" fillId="0" borderId="6" xfId="0" applyNumberFormat="1" applyFont="1" applyBorder="1" applyAlignment="1">
      <alignment horizontal="left" vertical="top" wrapText="1"/>
    </xf>
    <xf numFmtId="44" fontId="11" fillId="0" borderId="7" xfId="0" applyNumberFormat="1" applyFont="1" applyBorder="1" applyAlignment="1">
      <alignment horizontal="left" vertical="top" wrapText="1"/>
    </xf>
    <xf numFmtId="44" fontId="11" fillId="0" borderId="8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/>
    <xf numFmtId="0" fontId="1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6</xdr:row>
      <xdr:rowOff>1323974</xdr:rowOff>
    </xdr:from>
    <xdr:to>
      <xdr:col>9</xdr:col>
      <xdr:colOff>677504</xdr:colOff>
      <xdr:row>6</xdr:row>
      <xdr:rowOff>1640429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667624" y="3667124"/>
          <a:ext cx="620355" cy="31645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10</xdr:col>
      <xdr:colOff>95250</xdr:colOff>
      <xdr:row>6</xdr:row>
      <xdr:rowOff>1409700</xdr:rowOff>
    </xdr:from>
    <xdr:to>
      <xdr:col>10</xdr:col>
      <xdr:colOff>668113</xdr:colOff>
      <xdr:row>6</xdr:row>
      <xdr:rowOff>1659975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439150" y="3752850"/>
          <a:ext cx="572863" cy="25027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9</xdr:col>
      <xdr:colOff>57149</xdr:colOff>
      <xdr:row>6</xdr:row>
      <xdr:rowOff>1323974</xdr:rowOff>
    </xdr:from>
    <xdr:to>
      <xdr:col>9</xdr:col>
      <xdr:colOff>677504</xdr:colOff>
      <xdr:row>6</xdr:row>
      <xdr:rowOff>1640429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667624" y="3667124"/>
          <a:ext cx="620355" cy="31645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10</xdr:col>
      <xdr:colOff>95250</xdr:colOff>
      <xdr:row>6</xdr:row>
      <xdr:rowOff>1409700</xdr:rowOff>
    </xdr:from>
    <xdr:to>
      <xdr:col>10</xdr:col>
      <xdr:colOff>668113</xdr:colOff>
      <xdr:row>6</xdr:row>
      <xdr:rowOff>1659975</xdr:rowOff>
    </xdr:to>
    <xdr:pic>
      <xdr:nvPicPr>
        <xdr:cNvPr id="6" name="Picture 1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439150" y="3752850"/>
          <a:ext cx="572863" cy="25027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19050</xdr:colOff>
      <xdr:row>6</xdr:row>
      <xdr:rowOff>2924175</xdr:rowOff>
    </xdr:from>
    <xdr:to>
      <xdr:col>12</xdr:col>
      <xdr:colOff>13223</xdr:colOff>
      <xdr:row>6</xdr:row>
      <xdr:rowOff>3166579</xdr:rowOff>
    </xdr:to>
    <xdr:pic>
      <xdr:nvPicPr>
        <xdr:cNvPr id="7" name="Picture 5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8658225" y="5267325"/>
          <a:ext cx="908573" cy="242404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Normal="100" workbookViewId="0">
      <selection activeCell="B8" sqref="B8"/>
    </sheetView>
  </sheetViews>
  <sheetFormatPr defaultColWidth="11.5703125" defaultRowHeight="12.75"/>
  <cols>
    <col min="1" max="1" width="3.7109375" style="1" customWidth="1"/>
    <col min="2" max="2" width="34.5703125" style="1" customWidth="1"/>
    <col min="3" max="3" width="5.7109375" style="1" customWidth="1"/>
    <col min="4" max="4" width="8" style="1" customWidth="1"/>
    <col min="5" max="7" width="11" style="1" customWidth="1"/>
    <col min="8" max="8" width="7.7109375" style="1" customWidth="1"/>
    <col min="9" max="9" width="13.42578125" style="1" customWidth="1"/>
    <col min="10" max="11" width="11" style="1" customWidth="1"/>
    <col min="12" max="12" width="13.7109375" style="1" customWidth="1"/>
    <col min="13" max="13" width="12" style="1" customWidth="1"/>
    <col min="14" max="15" width="11" style="1" customWidth="1"/>
    <col min="16" max="16" width="1.5703125" style="1" customWidth="1"/>
    <col min="17" max="17" width="10" style="1" bestFit="1" customWidth="1"/>
    <col min="18" max="16384" width="11.5703125" style="1"/>
  </cols>
  <sheetData>
    <row r="1" spans="1:16" ht="39.75" customHeight="1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2"/>
    </row>
    <row r="2" spans="1:16" ht="35.25" customHeight="1">
      <c r="A2" s="45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39" customHeight="1">
      <c r="A3" s="65" t="s">
        <v>38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6" ht="15" customHeight="1">
      <c r="A4" s="57" t="s">
        <v>1</v>
      </c>
      <c r="B4" s="58"/>
      <c r="C4" s="48" t="s">
        <v>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</row>
    <row r="5" spans="1:16" ht="15.75">
      <c r="A5" s="51" t="s">
        <v>3</v>
      </c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6" ht="39.75" customHeight="1">
      <c r="A6" s="55" t="s">
        <v>4</v>
      </c>
      <c r="B6" s="55" t="s">
        <v>5</v>
      </c>
      <c r="C6" s="60" t="s">
        <v>6</v>
      </c>
      <c r="D6" s="60" t="s">
        <v>7</v>
      </c>
      <c r="E6" s="55" t="s">
        <v>8</v>
      </c>
      <c r="F6" s="55"/>
      <c r="G6" s="55"/>
      <c r="H6" s="55"/>
      <c r="I6" s="63" t="s">
        <v>9</v>
      </c>
      <c r="J6" s="63"/>
      <c r="K6" s="63"/>
      <c r="L6" s="64" t="s">
        <v>10</v>
      </c>
      <c r="M6" s="64"/>
      <c r="N6" s="64"/>
      <c r="O6" s="64"/>
    </row>
    <row r="7" spans="1:16" ht="263.25" customHeight="1">
      <c r="A7" s="55"/>
      <c r="B7" s="55"/>
      <c r="C7" s="60"/>
      <c r="D7" s="60"/>
      <c r="E7" s="33" t="s">
        <v>41</v>
      </c>
      <c r="F7" s="33" t="s">
        <v>42</v>
      </c>
      <c r="G7" s="33" t="s">
        <v>43</v>
      </c>
      <c r="H7" s="44" t="s">
        <v>11</v>
      </c>
      <c r="I7" s="44" t="s">
        <v>35</v>
      </c>
      <c r="J7" s="42" t="s">
        <v>0</v>
      </c>
      <c r="K7" s="42" t="s">
        <v>20</v>
      </c>
      <c r="L7" s="42" t="s">
        <v>19</v>
      </c>
      <c r="M7" s="44" t="s">
        <v>12</v>
      </c>
      <c r="N7" s="34" t="s">
        <v>13</v>
      </c>
      <c r="O7" s="44" t="s">
        <v>14</v>
      </c>
    </row>
    <row r="8" spans="1:16" s="31" customFormat="1" ht="31.5" customHeight="1">
      <c r="A8" s="21">
        <v>1</v>
      </c>
      <c r="B8" s="21" t="s">
        <v>46</v>
      </c>
      <c r="C8" s="21" t="s">
        <v>34</v>
      </c>
      <c r="D8" s="41">
        <v>1</v>
      </c>
      <c r="E8" s="22">
        <v>8760</v>
      </c>
      <c r="F8" s="22">
        <v>7800</v>
      </c>
      <c r="G8" s="22">
        <v>5550</v>
      </c>
      <c r="H8" s="23">
        <v>3</v>
      </c>
      <c r="I8" s="24">
        <f>AVERAGE(E8:G8)</f>
        <v>7370</v>
      </c>
      <c r="J8" s="25">
        <f t="shared" ref="J8" si="0">STDEV(E8:G8)</f>
        <v>1647.634668244147</v>
      </c>
      <c r="K8" s="26">
        <f t="shared" ref="K8" si="1">J8/I8</f>
        <v>0.22355965647817461</v>
      </c>
      <c r="L8" s="27">
        <f>((D8/H8)*(SUM(E8:G8)))</f>
        <v>7370</v>
      </c>
      <c r="M8" s="28">
        <f>G8</f>
        <v>5550</v>
      </c>
      <c r="N8" s="29">
        <f>ROUND(M8,2)</f>
        <v>5550</v>
      </c>
      <c r="O8" s="29">
        <f t="shared" ref="O8" si="2">N8*D8</f>
        <v>5550</v>
      </c>
      <c r="P8" s="30"/>
    </row>
    <row r="9" spans="1:16" s="31" customFormat="1" ht="15">
      <c r="A9" s="21">
        <v>2</v>
      </c>
      <c r="B9" s="21" t="s">
        <v>40</v>
      </c>
      <c r="C9" s="21" t="s">
        <v>34</v>
      </c>
      <c r="D9" s="41">
        <v>4</v>
      </c>
      <c r="E9" s="22">
        <v>3212</v>
      </c>
      <c r="F9" s="22">
        <v>2450</v>
      </c>
      <c r="G9" s="22">
        <v>2689</v>
      </c>
      <c r="H9" s="23">
        <v>3</v>
      </c>
      <c r="I9" s="24">
        <f>AVERAGE(E9:G9)</f>
        <v>2783.6666666666665</v>
      </c>
      <c r="J9" s="25">
        <f t="shared" ref="J9" si="3">STDEV(E9:G9)</f>
        <v>389.72084026047924</v>
      </c>
      <c r="K9" s="26">
        <f t="shared" ref="K9" si="4">J9/I9</f>
        <v>0.14000269677660612</v>
      </c>
      <c r="L9" s="27">
        <f>((D9/H9)*(SUM(E9:G9)))</f>
        <v>11134.666666666666</v>
      </c>
      <c r="M9" s="28">
        <f>G9</f>
        <v>2689</v>
      </c>
      <c r="N9" s="29">
        <f>ROUND(M9,2)</f>
        <v>2689</v>
      </c>
      <c r="O9" s="29">
        <f t="shared" ref="O9" si="5">N9*D9</f>
        <v>10756</v>
      </c>
      <c r="P9" s="30"/>
    </row>
    <row r="10" spans="1:16" s="13" customFormat="1" ht="15">
      <c r="A10" s="43"/>
      <c r="B10" s="32"/>
      <c r="C10" s="35"/>
      <c r="D10" s="35"/>
      <c r="E10" s="22"/>
      <c r="F10" s="22"/>
      <c r="G10" s="22"/>
      <c r="H10" s="36"/>
      <c r="I10" s="38"/>
      <c r="J10" s="38"/>
      <c r="K10" s="37"/>
      <c r="L10" s="38">
        <f>SUM(L8:L8)</f>
        <v>7370</v>
      </c>
      <c r="M10" s="39"/>
      <c r="N10" s="40" t="s">
        <v>15</v>
      </c>
      <c r="O10" s="38">
        <f>SUM(O8:O9)</f>
        <v>16306</v>
      </c>
      <c r="P10" s="1"/>
    </row>
    <row r="11" spans="1:16" s="13" customFormat="1">
      <c r="A11" s="3"/>
      <c r="B11" s="4"/>
      <c r="C11" s="5"/>
      <c r="D11" s="5"/>
      <c r="E11" s="2"/>
      <c r="F11" s="2"/>
      <c r="G11" s="2"/>
      <c r="H11" s="6"/>
      <c r="I11" s="7"/>
      <c r="J11" s="8"/>
      <c r="K11" s="9"/>
      <c r="L11" s="10"/>
      <c r="M11" s="11"/>
      <c r="N11" s="10"/>
      <c r="O11" s="19"/>
      <c r="P11" s="1"/>
    </row>
    <row r="12" spans="1:16" s="13" customFormat="1" ht="26.25" customHeight="1">
      <c r="A12" s="62" t="s">
        <v>29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"/>
    </row>
    <row r="13" spans="1:16">
      <c r="A13" s="61" t="s">
        <v>16</v>
      </c>
      <c r="B13" s="61"/>
      <c r="C13" s="61"/>
      <c r="D13" s="61"/>
      <c r="E13" s="61"/>
      <c r="F13" s="61"/>
      <c r="G13" s="61"/>
      <c r="H13" s="61"/>
      <c r="I13" s="20">
        <f>O10</f>
        <v>16306</v>
      </c>
      <c r="J13" s="17" t="s">
        <v>17</v>
      </c>
      <c r="K13" s="17"/>
      <c r="L13" s="17"/>
      <c r="M13" s="17"/>
      <c r="N13" s="17"/>
      <c r="O13" s="16"/>
    </row>
    <row r="14" spans="1:16">
      <c r="A14" s="59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6" ht="36.75" customHeight="1">
      <c r="A15" s="56" t="s">
        <v>44</v>
      </c>
      <c r="B15" s="56"/>
      <c r="C15" s="56"/>
      <c r="D15" s="56"/>
      <c r="E15" s="56"/>
      <c r="F15" s="56"/>
      <c r="G15" s="56"/>
      <c r="H15" s="56"/>
      <c r="I15" s="56"/>
      <c r="J15" s="18"/>
      <c r="K15" s="18"/>
      <c r="L15" s="18"/>
      <c r="M15" s="18"/>
      <c r="N15" s="18"/>
      <c r="O15" s="18"/>
    </row>
    <row r="16" spans="1:16" ht="15.6" customHeight="1">
      <c r="A16" s="47" t="s">
        <v>33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ht="15.6" customHeight="1"/>
  </sheetData>
  <sortState ref="A40:C361">
    <sortCondition ref="A40:A361"/>
  </sortState>
  <mergeCells count="19">
    <mergeCell ref="I6:K6"/>
    <mergeCell ref="L6:O6"/>
    <mergeCell ref="A3:O3"/>
    <mergeCell ref="A2:O2"/>
    <mergeCell ref="A1:O1"/>
    <mergeCell ref="A16:O16"/>
    <mergeCell ref="C4:O4"/>
    <mergeCell ref="A5:B5"/>
    <mergeCell ref="C5:O5"/>
    <mergeCell ref="A6:A7"/>
    <mergeCell ref="A15:I15"/>
    <mergeCell ref="A4:B4"/>
    <mergeCell ref="A14:O14"/>
    <mergeCell ref="D6:D7"/>
    <mergeCell ref="E6:H6"/>
    <mergeCell ref="C6:C7"/>
    <mergeCell ref="A13:H13"/>
    <mergeCell ref="B6:B7"/>
    <mergeCell ref="A12:O12"/>
  </mergeCells>
  <pageMargins left="0.31496062992125984" right="0.31496062992125984" top="0.35433070866141736" bottom="0.35433070866141736" header="0.11811023622047245" footer="0.11811023622047245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A9" sqref="A9"/>
    </sheetView>
  </sheetViews>
  <sheetFormatPr defaultRowHeight="12.75"/>
  <cols>
    <col min="4" max="4" width="2.5703125" customWidth="1"/>
    <col min="6" max="6" width="21.28515625" customWidth="1"/>
    <col min="7" max="7" width="27.85546875" customWidth="1"/>
  </cols>
  <sheetData>
    <row r="1" spans="1:7" ht="15">
      <c r="A1" s="77" t="s">
        <v>22</v>
      </c>
      <c r="B1" s="78"/>
      <c r="C1" s="78"/>
      <c r="D1" s="78"/>
      <c r="E1" s="78"/>
      <c r="F1" s="78"/>
      <c r="G1" s="78"/>
    </row>
    <row r="2" spans="1:7" ht="15.75" customHeight="1">
      <c r="A2" s="77" t="s">
        <v>36</v>
      </c>
      <c r="B2" s="77"/>
      <c r="C2" s="77"/>
      <c r="D2" s="77"/>
      <c r="E2" s="77"/>
      <c r="F2" s="77"/>
      <c r="G2" s="77"/>
    </row>
    <row r="3" spans="1:7" ht="19.149999999999999" customHeight="1" thickBot="1">
      <c r="A3" s="79"/>
      <c r="B3" s="79"/>
      <c r="C3" s="79"/>
      <c r="D3" s="79"/>
      <c r="E3" s="79"/>
      <c r="F3" s="79"/>
      <c r="G3" s="79"/>
    </row>
    <row r="4" spans="1:7" ht="51" customHeight="1" thickBot="1">
      <c r="A4" s="69" t="s">
        <v>23</v>
      </c>
      <c r="B4" s="70"/>
      <c r="C4" s="70"/>
      <c r="D4" s="70"/>
      <c r="E4" s="69" t="s">
        <v>37</v>
      </c>
      <c r="F4" s="70"/>
      <c r="G4" s="74"/>
    </row>
    <row r="5" spans="1:7" ht="94.5" customHeight="1" thickBot="1">
      <c r="A5" s="69" t="s">
        <v>1</v>
      </c>
      <c r="B5" s="70"/>
      <c r="C5" s="70"/>
      <c r="D5" s="70"/>
      <c r="E5" s="69" t="s">
        <v>31</v>
      </c>
      <c r="F5" s="70"/>
      <c r="G5" s="74"/>
    </row>
    <row r="6" spans="1:7" ht="34.9" customHeight="1" thickBot="1">
      <c r="A6" s="69" t="s">
        <v>24</v>
      </c>
      <c r="B6" s="70"/>
      <c r="C6" s="70"/>
      <c r="D6" s="70"/>
      <c r="E6" s="71">
        <f>НМЦК!I13</f>
        <v>16306</v>
      </c>
      <c r="F6" s="72"/>
      <c r="G6" s="73"/>
    </row>
    <row r="7" spans="1:7" ht="48" customHeight="1" thickBot="1">
      <c r="A7" s="69" t="s">
        <v>25</v>
      </c>
      <c r="B7" s="70"/>
      <c r="C7" s="70"/>
      <c r="D7" s="70"/>
      <c r="E7" s="69" t="s">
        <v>26</v>
      </c>
      <c r="F7" s="70"/>
      <c r="G7" s="74"/>
    </row>
    <row r="8" spans="1:7" ht="21" customHeight="1" thickBot="1">
      <c r="A8" s="69" t="s">
        <v>45</v>
      </c>
      <c r="B8" s="70"/>
      <c r="C8" s="70"/>
      <c r="D8" s="70"/>
      <c r="E8" s="70"/>
      <c r="F8" s="70"/>
      <c r="G8" s="74"/>
    </row>
    <row r="9" spans="1:7" ht="15.75">
      <c r="A9" s="14"/>
      <c r="B9" s="14"/>
      <c r="C9" s="14"/>
      <c r="D9" s="14"/>
      <c r="E9" s="15"/>
      <c r="F9" s="14"/>
      <c r="G9" s="14"/>
    </row>
    <row r="10" spans="1:7" ht="16.5" thickBot="1">
      <c r="A10" s="75" t="s">
        <v>30</v>
      </c>
      <c r="B10" s="76"/>
      <c r="C10" s="76"/>
      <c r="D10" s="76"/>
      <c r="E10" s="76"/>
      <c r="F10" s="76"/>
      <c r="G10" s="76"/>
    </row>
    <row r="11" spans="1:7" ht="15.75">
      <c r="A11" s="66" t="s">
        <v>27</v>
      </c>
      <c r="B11" s="66"/>
      <c r="C11" s="66"/>
      <c r="D11" s="66"/>
      <c r="E11" s="66"/>
      <c r="F11" s="66"/>
      <c r="G11" s="14"/>
    </row>
    <row r="12" spans="1:7" ht="16.5" thickBot="1">
      <c r="A12" s="67"/>
      <c r="B12" s="67"/>
      <c r="C12" s="67"/>
      <c r="D12" s="67"/>
      <c r="E12" s="68" t="s">
        <v>32</v>
      </c>
      <c r="F12" s="68"/>
      <c r="G12" s="14"/>
    </row>
    <row r="13" spans="1:7" ht="15.75">
      <c r="A13" s="66" t="s">
        <v>28</v>
      </c>
      <c r="B13" s="66"/>
      <c r="C13" s="66"/>
      <c r="D13" s="66"/>
      <c r="E13" s="66"/>
      <c r="F13" s="66"/>
      <c r="G13" s="14"/>
    </row>
  </sheetData>
  <mergeCells count="16">
    <mergeCell ref="A1:G1"/>
    <mergeCell ref="A4:D4"/>
    <mergeCell ref="E4:G4"/>
    <mergeCell ref="A5:D5"/>
    <mergeCell ref="E5:G5"/>
    <mergeCell ref="A2:G3"/>
    <mergeCell ref="A11:F11"/>
    <mergeCell ref="A12:D12"/>
    <mergeCell ref="E12:F12"/>
    <mergeCell ref="A13:F13"/>
    <mergeCell ref="A6:D6"/>
    <mergeCell ref="E6:G6"/>
    <mergeCell ref="A7:D7"/>
    <mergeCell ref="E7:G7"/>
    <mergeCell ref="A8:G8"/>
    <mergeCell ref="A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Обоснование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Gate_14</cp:lastModifiedBy>
  <cp:lastPrinted>2026-07-14T05:39:55Z</cp:lastPrinted>
  <dcterms:created xsi:type="dcterms:W3CDTF">1996-10-08T23:32:33Z</dcterms:created>
  <dcterms:modified xsi:type="dcterms:W3CDTF">2026-07-14T06:05:21Z</dcterms:modified>
</cp:coreProperties>
</file>