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29A0228-23BC-494E-A851-02A129D507E1}" xr6:coauthVersionLast="47" xr6:coauthVersionMax="47" xr10:uidLastSave="{00000000-0000-0000-0000-000000000000}"/>
  <bookViews>
    <workbookView xWindow="0" yWindow="2340" windowWidth="28800" windowHeight="11385" tabRatio="500" xr2:uid="{00000000-000D-0000-FFFF-FFFF00000000}"/>
  </bookViews>
  <sheets>
    <sheet name="ср.ариф." sheetId="1" r:id="rId1"/>
    <sheet name="Лист2" sheetId="2" r:id="rId2"/>
    <sheet name="Лист3" sheetId="3" r:id="rId3"/>
  </sheets>
  <definedNames>
    <definedName name="OLE_LINK1" localSheetId="0">'ср.ариф.'!#REF!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1" l="1"/>
  <c r="U8" i="1"/>
  <c r="T8" i="1"/>
  <c r="P8" i="1"/>
  <c r="O8" i="1"/>
  <c r="N8" i="1"/>
  <c r="S8" i="1" s="1"/>
  <c r="U7" i="1"/>
  <c r="T7" i="1"/>
  <c r="P7" i="1"/>
  <c r="O7" i="1"/>
  <c r="N7" i="1"/>
  <c r="S7" i="1" s="1"/>
  <c r="U9" i="1"/>
  <c r="Q7" i="1" l="1"/>
  <c r="R7" i="1" s="1"/>
  <c r="Q8" i="1"/>
  <c r="R8" i="1" s="1"/>
  <c r="T9" i="1"/>
  <c r="P9" i="1" l="1"/>
  <c r="O9" i="1"/>
  <c r="N9" i="1"/>
  <c r="S9" i="1" s="1"/>
  <c r="Q9" i="1" l="1"/>
  <c r="R9" i="1" s="1"/>
</calcChain>
</file>

<file path=xl/sharedStrings.xml><?xml version="1.0" encoding="utf-8"?>
<sst xmlns="http://schemas.openxmlformats.org/spreadsheetml/2006/main" count="41" uniqueCount="34">
  <si>
    <t>№ п/п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</si>
  <si>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</si>
  <si>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</si>
  <si>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</si>
  <si>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</si>
  <si>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</si>
  <si>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</si>
  <si>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</si>
  <si>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</si>
  <si>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</si>
  <si>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</si>
  <si>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Кол-во</t>
  </si>
  <si>
    <t>Цена за ед.изм.</t>
  </si>
  <si>
    <t>РК</t>
  </si>
  <si>
    <t>%</t>
  </si>
  <si>
    <t>РК с %</t>
  </si>
  <si>
    <t>1.</t>
  </si>
  <si>
    <r>
      <t xml:space="preserve">Директор ФИЦ ПХФ и МХ РАН  </t>
    </r>
    <r>
      <rPr>
        <u/>
        <sz val="11"/>
        <rFont val="Times New Roman"/>
        <family val="1"/>
        <charset val="204"/>
      </rPr>
      <t>____________</t>
    </r>
    <r>
      <rPr>
        <sz val="11"/>
        <rFont val="Times New Roman"/>
        <family val="1"/>
        <charset val="204"/>
      </rPr>
      <t>__  Голосов Е.В.</t>
    </r>
  </si>
  <si>
    <t>Ед. изм.</t>
  </si>
  <si>
    <t>*Цена за ед. товара</t>
  </si>
  <si>
    <t>ИТОГО:</t>
  </si>
  <si>
    <t xml:space="preserve">                    (должность)                                         подписано ЭЦП                (расшифровка подписи)</t>
  </si>
  <si>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</si>
  <si>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</si>
  <si>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</si>
  <si>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t>*Расчет цены контракта</t>
  </si>
  <si>
    <t>Расчет цены контракта</t>
  </si>
  <si>
    <t>шт.</t>
  </si>
  <si>
    <t>Наименование товара</t>
  </si>
  <si>
    <t>В результате проведенного расчета стартовая цена составит    53413 руб   00  коп.</t>
  </si>
  <si>
    <t xml:space="preserve">Редуктор азотный БАЗО -50-4 </t>
  </si>
  <si>
    <t xml:space="preserve"> Редуктор высокого давления РК-70</t>
  </si>
  <si>
    <t>Редуктор высокого давления РВ-90 исп.4</t>
  </si>
  <si>
    <t xml:space="preserve">  На поставку редукторов.ОКПД2  26.51.52.110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</si>
</sst>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9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8" fillId="2" borderId="0" applyBorder="0" applyProtection="0"/>
    <xf numFmtId="0" fontId="28" fillId="3" borderId="0" applyBorder="0" applyProtection="0"/>
    <xf numFmtId="0" fontId="28" fillId="4" borderId="0" applyBorder="0" applyProtection="0"/>
    <xf numFmtId="0" fontId="28" fillId="2" borderId="0" applyBorder="0" applyProtection="0"/>
    <xf numFmtId="0" fontId="28" fillId="5" borderId="0" applyBorder="0" applyProtection="0"/>
    <xf numFmtId="0" fontId="28" fillId="3" borderId="0" applyBorder="0" applyProtection="0"/>
    <xf numFmtId="0" fontId="28" fillId="6" borderId="0" applyBorder="0" applyProtection="0"/>
    <xf numFmtId="0" fontId="28" fillId="7" borderId="0" applyBorder="0" applyProtection="0"/>
    <xf numFmtId="0" fontId="28" fillId="8" borderId="0" applyBorder="0" applyProtection="0"/>
    <xf numFmtId="0" fontId="28" fillId="6" borderId="0" applyBorder="0" applyProtection="0"/>
    <xf numFmtId="0" fontId="28" fillId="9" borderId="0" applyBorder="0" applyProtection="0"/>
    <xf numFmtId="0" fontId="28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38">
    <xf numFmtId="0" fontId="0" fillId="0" borderId="0" xfId="0"/>
    <xf numFmtId="0" fontId="19" fillId="0" borderId="0" xfId="0" applyFont="1" applyFill="1"/>
    <xf numFmtId="0" fontId="0" fillId="0" borderId="0" xfId="0" applyFill="1"/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center" wrapText="1"/>
    </xf>
    <xf numFmtId="164" fontId="19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19" fillId="0" borderId="11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2" fontId="19" fillId="0" borderId="11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/>
    <xf numFmtId="0" fontId="25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25" fillId="0" borderId="0" xfId="0" applyFont="1" applyFill="1"/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164" fontId="19" fillId="0" borderId="0" xfId="0" applyNumberFormat="1" applyFont="1" applyFill="1"/>
    <xf numFmtId="0" fontId="27" fillId="0" borderId="0" xfId="0" applyFont="1" applyFill="1" applyBorder="1" applyAlignment="1">
      <alignment horizontal="left" vertical="center"/>
    </xf>
    <xf numFmtId="164" fontId="23" fillId="0" borderId="1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14" fontId="25" fillId="0" borderId="0" xfId="0" applyNumberFormat="1" applyFont="1" applyFill="1" applyBorder="1" applyAlignment="1">
      <alignment horizontal="center" vertical="top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right" vertical="center" wrapText="1"/>
    </xf>
    <xf numFmtId="0" fontId="22" fillId="0" borderId="17" xfId="0" applyFont="1" applyFill="1" applyBorder="1" applyAlignment="1">
      <alignment horizontal="right" vertical="center" wrapText="1"/>
    </xf>
    <xf numFmtId="0" fontId="22" fillId="0" borderId="12" xfId="0" applyFont="1" applyFill="1" applyBorder="1" applyAlignment="1">
      <alignment horizontal="right" vertical="center" wrapText="1"/>
    </xf>
  </cellXfs>
  <cellStyles count="44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Акцент1 2" xfId="19" xr:uid="{00000000-0005-0000-0000-000012000000}"/>
    <cellStyle name="Акцент2 2" xfId="20" xr:uid="{00000000-0005-0000-0000-000013000000}"/>
    <cellStyle name="Акцент3 2" xfId="21" xr:uid="{00000000-0005-0000-0000-000014000000}"/>
    <cellStyle name="Акцент4 2" xfId="22" xr:uid="{00000000-0005-0000-0000-000015000000}"/>
    <cellStyle name="Акцент5 2" xfId="23" xr:uid="{00000000-0005-0000-0000-000016000000}"/>
    <cellStyle name="Акцент6 2" xfId="24" xr:uid="{00000000-0005-0000-0000-000017000000}"/>
    <cellStyle name="Ввод  2" xfId="25" xr:uid="{00000000-0005-0000-0000-000018000000}"/>
    <cellStyle name="Вывод 2" xfId="26" xr:uid="{00000000-0005-0000-0000-000019000000}"/>
    <cellStyle name="Вычисление 2" xfId="27" xr:uid="{00000000-0005-0000-0000-00001A000000}"/>
    <cellStyle name="Заголовок 1 2" xfId="28" xr:uid="{00000000-0005-0000-0000-00001B000000}"/>
    <cellStyle name="Заголовок 2 2" xfId="29" xr:uid="{00000000-0005-0000-0000-00001C000000}"/>
    <cellStyle name="Заголовок 3 2" xfId="30" xr:uid="{00000000-0005-0000-0000-00001D000000}"/>
    <cellStyle name="Заголовок 4 2" xfId="31" xr:uid="{00000000-0005-0000-0000-00001E000000}"/>
    <cellStyle name="Итог 2" xfId="32" xr:uid="{00000000-0005-0000-0000-00001F000000}"/>
    <cellStyle name="Контрольная ячейка 2" xfId="33" xr:uid="{00000000-0005-0000-0000-000020000000}"/>
    <cellStyle name="Название 2" xfId="34" xr:uid="{00000000-0005-0000-0000-000021000000}"/>
    <cellStyle name="Нейтральный 2" xfId="35" xr:uid="{00000000-0005-0000-0000-000022000000}"/>
    <cellStyle name="Обычный" xfId="0" builtinId="0"/>
    <cellStyle name="Обычный 2" xfId="36" xr:uid="{00000000-0005-0000-0000-000024000000}"/>
    <cellStyle name="Обычный 3" xfId="37" xr:uid="{00000000-0005-0000-0000-000025000000}"/>
    <cellStyle name="Плохой 2" xfId="38" xr:uid="{00000000-0005-0000-0000-000026000000}"/>
    <cellStyle name="Пояснение 2" xfId="39" xr:uid="{00000000-0005-0000-0000-000027000000}"/>
    <cellStyle name="Примечание 2" xfId="40" xr:uid="{00000000-0005-0000-0000-000028000000}"/>
    <cellStyle name="Связанная ячейка 2" xfId="41" xr:uid="{00000000-0005-0000-0000-000029000000}"/>
    <cellStyle name="Текст предупреждения 2" xfId="42" xr:uid="{00000000-0005-0000-0000-00002A000000}"/>
    <cellStyle name="Хороший 2" xfId="43" xr:uid="{00000000-0005-0000-0000-00002B000000}"/>
  </cellStyles>
  <dxfs count="12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190500</xdr:colOff>
      <xdr:row>12</xdr:row>
      <xdr:rowOff>66675</xdr:rowOff>
    </xdr:from>
    <xdr:to>
      <xdr:col>5</xdr:col>
      <xdr:colOff>942975</xdr:colOff>
      <xdr:row>12</xdr:row>
      <xdr:rowOff>381000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90500" y="4629150"/>
          <a:ext cx="7000875" cy="31432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0"/>
  <sheetViews>
    <sheetView tabSelected="1" zoomScaleNormal="100" workbookViewId="0">
      <pane ySplit="1" topLeftCell="A2" activePane="bottomLeft" state="frozen"/>
      <selection pane="bottomLeft" activeCell="B8" sqref="B8"/>
    </sheetView>
  </sheetViews>
  <sheetFormatPr defaultColWidth="9.140625" defaultRowHeight="15" x14ac:dyDescent="0.25"/>
  <cols>
    <col min="1" max="1" width="4.28515625" style="1" customWidth="1"/>
    <col min="2" max="2" width="57.85546875" style="1" customWidth="1"/>
    <col min="3" max="3" width="9.140625" style="1"/>
    <col min="4" max="4" width="6.42578125" style="1" customWidth="1"/>
    <col min="5" max="5" width="16" style="1" customWidth="1"/>
    <col min="6" max="6" width="15.28515625" style="1" customWidth="1"/>
    <col min="7" max="7" width="16.42578125" style="1" customWidth="1"/>
    <col min="8" max="8" width="7.28515625" style="14" hidden="1" customWidth="1"/>
    <col min="9" max="9" width="11.5703125" style="14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8.42578125" style="1" customWidth="1"/>
    <col min="19" max="19" width="16.7109375" style="1" customWidth="1"/>
    <col min="20" max="20" width="11.7109375" style="1" customWidth="1"/>
    <col min="21" max="21" width="15" style="1" customWidth="1"/>
    <col min="22" max="22" width="9.28515625" style="1" customWidth="1"/>
    <col min="23" max="1024" width="9.140625" style="1"/>
    <col min="1025" max="16384" width="9.140625" style="2"/>
  </cols>
  <sheetData>
    <row r="1" spans="1:21" ht="22.5" customHeight="1" x14ac:dyDescent="0.25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21" ht="22.5" customHeight="1" x14ac:dyDescent="0.25">
      <c r="A2" s="28" t="s">
        <v>33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12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21" ht="21.75" customHeight="1" x14ac:dyDescent="0.25">
      <c r="A4" s="30" t="s">
        <v>23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21" ht="41.25" customHeight="1" x14ac:dyDescent="0.25">
      <c r="A5" s="25" t="s">
        <v>0</v>
      </c>
      <c r="B5" s="26" t="s">
        <v>28</v>
      </c>
      <c r="C5" s="33" t="s">
        <v>18</v>
      </c>
      <c r="D5" s="33" t="s">
        <v>11</v>
      </c>
      <c r="E5" s="3" t="s">
        <v>1</v>
      </c>
      <c r="F5" s="3" t="s">
        <v>2</v>
      </c>
      <c r="G5" s="3" t="s">
        <v>3</v>
      </c>
      <c r="H5" s="24" t="s">
        <v>4</v>
      </c>
      <c r="I5" s="24"/>
      <c r="J5" s="24"/>
      <c r="K5" s="24" t="s">
        <v>5</v>
      </c>
      <c r="L5" s="24"/>
      <c r="M5" s="24"/>
      <c r="N5" s="24" t="s">
        <v>6</v>
      </c>
      <c r="O5" s="25" t="s">
        <v>7</v>
      </c>
      <c r="P5" s="25" t="s">
        <v>8</v>
      </c>
      <c r="Q5" s="25" t="s">
        <v>9</v>
      </c>
      <c r="R5" s="25" t="s">
        <v>10</v>
      </c>
      <c r="S5" s="21" t="s">
        <v>26</v>
      </c>
      <c r="T5" s="21" t="s">
        <v>19</v>
      </c>
      <c r="U5" s="21" t="s">
        <v>25</v>
      </c>
    </row>
    <row r="6" spans="1:21" ht="39" customHeight="1" x14ac:dyDescent="0.25">
      <c r="A6" s="25"/>
      <c r="B6" s="27"/>
      <c r="C6" s="34"/>
      <c r="D6" s="34"/>
      <c r="E6" s="3" t="s">
        <v>12</v>
      </c>
      <c r="F6" s="3" t="s">
        <v>12</v>
      </c>
      <c r="G6" s="3" t="s">
        <v>12</v>
      </c>
      <c r="H6" s="3" t="s">
        <v>13</v>
      </c>
      <c r="I6" s="3" t="s">
        <v>14</v>
      </c>
      <c r="J6" s="3" t="s">
        <v>15</v>
      </c>
      <c r="K6" s="3" t="s">
        <v>13</v>
      </c>
      <c r="L6" s="3" t="s">
        <v>14</v>
      </c>
      <c r="M6" s="3" t="s">
        <v>15</v>
      </c>
      <c r="N6" s="24"/>
      <c r="O6" s="25"/>
      <c r="P6" s="25"/>
      <c r="Q6" s="25"/>
      <c r="R6" s="25"/>
      <c r="S6" s="21"/>
      <c r="T6" s="21"/>
      <c r="U6" s="21"/>
    </row>
    <row r="7" spans="1:21" ht="39" customHeight="1" x14ac:dyDescent="0.25">
      <c r="A7" s="17" t="s">
        <v>16</v>
      </c>
      <c r="B7" s="5" t="s">
        <v>30</v>
      </c>
      <c r="C7" s="18" t="s">
        <v>27</v>
      </c>
      <c r="D7" s="7">
        <v>3</v>
      </c>
      <c r="E7" s="8">
        <v>4075</v>
      </c>
      <c r="F7" s="8">
        <v>5045</v>
      </c>
      <c r="G7" s="8">
        <v>5216</v>
      </c>
      <c r="H7" s="16"/>
      <c r="I7" s="16"/>
      <c r="J7" s="16"/>
      <c r="K7" s="16"/>
      <c r="L7" s="16"/>
      <c r="M7" s="16"/>
      <c r="N7" s="9">
        <f t="shared" ref="N7:N8" si="0">(E7+F7+G7)/3</f>
        <v>4778.666666666667</v>
      </c>
      <c r="O7" s="10">
        <f t="shared" ref="O7:O8" si="1">COUNT(E7,F7,G7,J7,M7)</f>
        <v>3</v>
      </c>
      <c r="P7" s="11">
        <f t="shared" ref="P7:P8" si="2">STDEV(E7,F7,G7,J7,M7)</f>
        <v>615.36195310836035</v>
      </c>
      <c r="Q7" s="11">
        <f t="shared" ref="Q7:Q8" si="3">P7/N7*100</f>
        <v>12.877273014265352</v>
      </c>
      <c r="R7" s="10" t="str">
        <f t="shared" ref="R7:R8" si="4">IF(Q7&lt;33,"ОДНОРОДНЫЕ","НЕОДНОРОДНЫЕ")</f>
        <v>ОДНОРОДНЫЕ</v>
      </c>
      <c r="S7" s="9">
        <f t="shared" ref="S7:S8" si="5">D7*N7</f>
        <v>14336</v>
      </c>
      <c r="T7" s="9">
        <f t="shared" ref="T7:T8" si="6">E7</f>
        <v>4075</v>
      </c>
      <c r="U7" s="9">
        <f t="shared" ref="U7:U8" si="7">E7*D7</f>
        <v>12225</v>
      </c>
    </row>
    <row r="8" spans="1:21" ht="39" customHeight="1" x14ac:dyDescent="0.25">
      <c r="A8" s="17">
        <v>2</v>
      </c>
      <c r="B8" s="5" t="s">
        <v>31</v>
      </c>
      <c r="C8" s="18" t="s">
        <v>27</v>
      </c>
      <c r="D8" s="7">
        <v>1</v>
      </c>
      <c r="E8" s="8">
        <v>5416</v>
      </c>
      <c r="F8" s="8">
        <v>6210</v>
      </c>
      <c r="G8" s="8">
        <v>7146</v>
      </c>
      <c r="H8" s="16"/>
      <c r="I8" s="16"/>
      <c r="J8" s="16"/>
      <c r="K8" s="16"/>
      <c r="L8" s="16"/>
      <c r="M8" s="16"/>
      <c r="N8" s="9">
        <f t="shared" si="0"/>
        <v>6257.333333333333</v>
      </c>
      <c r="O8" s="10">
        <f t="shared" si="1"/>
        <v>3</v>
      </c>
      <c r="P8" s="11">
        <f t="shared" si="2"/>
        <v>865.97074623415301</v>
      </c>
      <c r="Q8" s="11">
        <f t="shared" si="3"/>
        <v>13.83929383498007</v>
      </c>
      <c r="R8" s="10" t="str">
        <f t="shared" si="4"/>
        <v>ОДНОРОДНЫЕ</v>
      </c>
      <c r="S8" s="9">
        <f t="shared" si="5"/>
        <v>6257.333333333333</v>
      </c>
      <c r="T8" s="9">
        <f t="shared" si="6"/>
        <v>5416</v>
      </c>
      <c r="U8" s="9">
        <f t="shared" si="7"/>
        <v>5416</v>
      </c>
    </row>
    <row r="9" spans="1:21" ht="39" customHeight="1" x14ac:dyDescent="0.25">
      <c r="A9" s="4">
        <v>3</v>
      </c>
      <c r="B9" s="5" t="s">
        <v>32</v>
      </c>
      <c r="C9" s="6" t="s">
        <v>27</v>
      </c>
      <c r="D9" s="7">
        <v>4</v>
      </c>
      <c r="E9" s="8">
        <v>8943</v>
      </c>
      <c r="F9" s="8">
        <v>9180</v>
      </c>
      <c r="G9" s="8">
        <v>11570</v>
      </c>
      <c r="H9" s="3"/>
      <c r="I9" s="3"/>
      <c r="J9" s="3"/>
      <c r="K9" s="3"/>
      <c r="L9" s="3"/>
      <c r="M9" s="3"/>
      <c r="N9" s="9">
        <f>(E9+F9+G9)/3</f>
        <v>9897.6666666666661</v>
      </c>
      <c r="O9" s="10">
        <f>COUNT(E9,F9,G9,J9,M9)</f>
        <v>3</v>
      </c>
      <c r="P9" s="11">
        <f>STDEV(E9,F9,G9,J9,M9)</f>
        <v>1453.1229587799317</v>
      </c>
      <c r="Q9" s="11">
        <f>P9/N9*100</f>
        <v>14.681469963761815</v>
      </c>
      <c r="R9" s="10" t="str">
        <f>IF(Q9&lt;33,"ОДНОРОДНЫЕ","НЕОДНОРОДНЫЕ")</f>
        <v>ОДНОРОДНЫЕ</v>
      </c>
      <c r="S9" s="9">
        <f>D9*N9</f>
        <v>39590.666666666664</v>
      </c>
      <c r="T9" s="9">
        <f>E9</f>
        <v>8943</v>
      </c>
      <c r="U9" s="9">
        <f>E9*D9</f>
        <v>35772</v>
      </c>
    </row>
    <row r="10" spans="1:21" ht="36.75" customHeight="1" x14ac:dyDescent="0.25">
      <c r="A10" s="35" t="s">
        <v>20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7"/>
      <c r="U10" s="9">
        <f>SUM(U7:U9)</f>
        <v>53413</v>
      </c>
    </row>
    <row r="11" spans="1:21" ht="24" customHeight="1" x14ac:dyDescent="0.25">
      <c r="A11" s="32" t="s">
        <v>24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12"/>
      <c r="U11" s="19"/>
    </row>
    <row r="12" spans="1:21" ht="21.75" customHeight="1" x14ac:dyDescent="0.25">
      <c r="A12" s="22" t="s">
        <v>29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21" ht="33" customHeight="1" x14ac:dyDescent="0.25">
      <c r="A13" s="13"/>
      <c r="B13" s="13"/>
      <c r="C13" s="23"/>
      <c r="D13" s="23"/>
      <c r="E13" s="23"/>
      <c r="F13" s="2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21" ht="27" customHeight="1" x14ac:dyDescent="0.25">
      <c r="A14" s="31" t="s">
        <v>17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</row>
    <row r="15" spans="1:21" ht="15.75" customHeight="1" x14ac:dyDescent="0.25">
      <c r="A15" s="20" t="s">
        <v>21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6" spans="1:21" ht="37.5" customHeight="1" x14ac:dyDescent="0.25">
      <c r="R16" s="15"/>
    </row>
    <row r="17" spans="1:19" ht="35.25" customHeight="1" x14ac:dyDescent="0.25"/>
    <row r="18" spans="1:19" ht="27" customHeight="1" x14ac:dyDescent="0.25"/>
    <row r="19" spans="1:19" ht="12.75" customHeight="1" x14ac:dyDescent="0.25"/>
    <row r="20" spans="1:19" ht="35.25" customHeight="1" x14ac:dyDescent="0.25"/>
    <row r="21" spans="1:19" ht="35.25" customHeight="1" x14ac:dyDescent="0.25"/>
    <row r="22" spans="1:19" ht="35.25" customHeight="1" x14ac:dyDescent="0.25"/>
    <row r="23" spans="1:19" ht="18" customHeight="1" x14ac:dyDescent="0.25"/>
    <row r="24" spans="1:19" ht="35.25" customHeight="1" x14ac:dyDescent="0.25"/>
    <row r="26" spans="1:19" ht="37.5" customHeight="1" x14ac:dyDescent="0.25"/>
    <row r="27" spans="1:19" s="14" customFormat="1" ht="67.5" customHeight="1" x14ac:dyDescent="0.25">
      <c r="A27" s="1"/>
      <c r="B27" s="1"/>
      <c r="C27" s="1"/>
      <c r="D27" s="1"/>
      <c r="E27" s="1"/>
      <c r="F27" s="1"/>
      <c r="G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33.75" customHeight="1" x14ac:dyDescent="0.25"/>
    <row r="29" spans="1:19" ht="26.25" customHeight="1" x14ac:dyDescent="0.25"/>
    <row r="30" spans="1:19" ht="27.75" customHeight="1" x14ac:dyDescent="0.25"/>
  </sheetData>
  <mergeCells count="24">
    <mergeCell ref="A1:S1"/>
    <mergeCell ref="A3:S3"/>
    <mergeCell ref="A4:S4"/>
    <mergeCell ref="A2:U2"/>
    <mergeCell ref="A14:S14"/>
    <mergeCell ref="A11:S11"/>
    <mergeCell ref="T5:T6"/>
    <mergeCell ref="U5:U6"/>
    <mergeCell ref="C5:C6"/>
    <mergeCell ref="D5:D6"/>
    <mergeCell ref="A10:T10"/>
    <mergeCell ref="K5:M5"/>
    <mergeCell ref="A15:S15"/>
    <mergeCell ref="S5:S6"/>
    <mergeCell ref="A12:S12"/>
    <mergeCell ref="C13:F13"/>
    <mergeCell ref="N5:N6"/>
    <mergeCell ref="O5:O6"/>
    <mergeCell ref="P5:P6"/>
    <mergeCell ref="Q5:Q6"/>
    <mergeCell ref="R5:R6"/>
    <mergeCell ref="A5:A6"/>
    <mergeCell ref="B5:B6"/>
    <mergeCell ref="H5:J5"/>
  </mergeCells>
  <conditionalFormatting sqref="R9">
    <cfRule type="expression" dxfId="11" priority="7">
      <formula>NOT(ISERROR(SEARCH("НЕ",R9)))</formula>
    </cfRule>
    <cfRule type="expression" dxfId="10" priority="8">
      <formula>NOT(ISERROR(SEARCH("ОДНОРОДНЫЕ",R9)))</formula>
    </cfRule>
    <cfRule type="expression" dxfId="9" priority="9">
      <formula>NOT(ISERROR(SEARCH("НЕОДНОРОДНЫЕ",R9)))</formula>
    </cfRule>
  </conditionalFormatting>
  <conditionalFormatting sqref="R9">
    <cfRule type="expression" dxfId="8" priority="10">
      <formula>NOT(ISERROR(SEARCH("НЕОДНОРОДНЫЕ",R9)))</formula>
    </cfRule>
    <cfRule type="expression" dxfId="7" priority="11">
      <formula>NOT(ISERROR(SEARCH("ОДНОРОДНЫЕ",R9)))</formula>
    </cfRule>
    <cfRule type="expression" dxfId="6" priority="12">
      <formula>NOT(ISERROR(SEARCH("НЕОДНОРОДНЫЕ",R9)))</formula>
    </cfRule>
  </conditionalFormatting>
  <conditionalFormatting sqref="R7:R8">
    <cfRule type="expression" dxfId="5" priority="1">
      <formula>NOT(ISERROR(SEARCH("НЕ",R7)))</formula>
    </cfRule>
    <cfRule type="expression" dxfId="4" priority="2">
      <formula>NOT(ISERROR(SEARCH("ОДНОРОДНЫЕ",R7)))</formula>
    </cfRule>
    <cfRule type="expression" dxfId="3" priority="3">
      <formula>NOT(ISERROR(SEARCH("НЕОДНОРОДНЫЕ",R7)))</formula>
    </cfRule>
  </conditionalFormatting>
  <conditionalFormatting sqref="R7:R8">
    <cfRule type="expression" dxfId="2" priority="4">
      <formula>NOT(ISERROR(SEARCH("НЕОДНОРОДНЫЕ",R7)))</formula>
    </cfRule>
    <cfRule type="expression" dxfId="1" priority="5">
      <formula>NOT(ISERROR(SEARCH("ОДНОРОДНЫЕ",R7)))</formula>
    </cfRule>
    <cfRule type="expression" dxfId="0" priority="6">
      <formula>NOT(ISERROR(SEARCH("НЕОДНОРОДНЫЕ",R7)))</formula>
    </cfRule>
  </conditionalFormatting>
  <pageMargins left="0.7" right="0.7" top="0.75" bottom="0.75" header="0.51180555555555496" footer="0.51180555555555496"/>
  <pageSetup paperSize="9" scale="57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3" sqref="J3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</dc:creator>
  <dc:description/>
  <cp:lastModifiedBy>Пользователь</cp:lastModifiedBy>
  <cp:revision>6</cp:revision>
  <cp:lastPrinted>2026-08-05T13:20:20Z</cp:lastPrinted>
  <dcterms:created xsi:type="dcterms:W3CDTF">2015-03-09T15:47:32Z</dcterms:created>
  <dcterms:modified xsi:type="dcterms:W3CDTF">2026-08-06T12:19:37Z</dcterms:modified>
  <dc:language>ru-RU</dc:language>
</cp:coreProperties>
</file>