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435"/>
  </bookViews>
  <sheets>
    <sheet name="обоснование НМЦК анализом рынка" sheetId="1" r:id="rId1"/>
  </sheets>
  <calcPr calcId="145621"/>
</workbook>
</file>

<file path=xl/calcChain.xml><?xml version="1.0" encoding="utf-8"?>
<calcChain xmlns="http://schemas.openxmlformats.org/spreadsheetml/2006/main">
  <c r="J10" i="1" l="1"/>
  <c r="J9" i="1"/>
  <c r="J8" i="1"/>
  <c r="J7" i="1"/>
  <c r="J6" i="1"/>
  <c r="J5" i="1"/>
  <c r="J4" i="1"/>
  <c r="I11" i="1"/>
  <c r="I10" i="1"/>
  <c r="I9" i="1"/>
  <c r="I8" i="1"/>
  <c r="I7" i="1"/>
  <c r="I6" i="1"/>
  <c r="I5" i="1"/>
  <c r="I4" i="1"/>
  <c r="H11" i="1"/>
  <c r="G11" i="1"/>
  <c r="F11" i="1"/>
  <c r="J11" i="1" l="1"/>
</calcChain>
</file>

<file path=xl/sharedStrings.xml><?xml version="1.0" encoding="utf-8"?>
<sst xmlns="http://schemas.openxmlformats.org/spreadsheetml/2006/main" count="38" uniqueCount="33">
  <si>
    <t>«Обоснование начальной (максимальной) цены договора»</t>
  </si>
  <si>
    <t>№ п/п</t>
  </si>
  <si>
    <t>Наименование (предмет) договора</t>
  </si>
  <si>
    <t>Ед. изм.</t>
  </si>
  <si>
    <t xml:space="preserve">Кол-во </t>
  </si>
  <si>
    <t>Принимаемая цена за единицу товара, работы, услуги в тч НДС (руб.)</t>
  </si>
  <si>
    <t>Цена договора, заключаемого с единственным поставщиком (исполнителем, подрядчиком)</t>
  </si>
  <si>
    <t>1.</t>
  </si>
  <si>
    <t>ИТОГО:</t>
  </si>
  <si>
    <t>Составил:</t>
  </si>
  <si>
    <t>Должность</t>
  </si>
  <si>
    <t>Ф.И.О</t>
  </si>
  <si>
    <t>2.</t>
  </si>
  <si>
    <t>шт.</t>
  </si>
  <si>
    <t>Коммерческое предложение №1  исх. 5648 от "04" марта 2026 г.</t>
  </si>
  <si>
    <t>Коммерческое предложение №2  исх. № 5652 от "04" марта 2026 г.</t>
  </si>
  <si>
    <t>Коммерческое предложение №3  исх. 5632 от "04" марта 2026 г.</t>
  </si>
  <si>
    <t>3.</t>
  </si>
  <si>
    <t>4.</t>
  </si>
  <si>
    <t>5.</t>
  </si>
  <si>
    <t>6.</t>
  </si>
  <si>
    <t>7.</t>
  </si>
  <si>
    <t>Бормашина FOREDOM - К модель S, 18 т.об/мин, 95 Вт</t>
  </si>
  <si>
    <t>Тросик для рукава FOREDOM - К</t>
  </si>
  <si>
    <t>Крацовка веерная латунн. н/д SHANGHAI ECC38C</t>
  </si>
  <si>
    <t>Крацовка радиал. латунн. Ф19 н/д SHANGHAI MSHC68C</t>
  </si>
  <si>
    <t>Фреза т.в.с. 100801К (простая мелкая насечка)</t>
  </si>
  <si>
    <t>Фреза т.в.с. 406901 (зелен. крестообр. крупная насечка)</t>
  </si>
  <si>
    <t>Воск литьевой TNS 701 (гранулы, бирюзовый) 1 кг.</t>
  </si>
  <si>
    <t>уп.</t>
  </si>
  <si>
    <t xml:space="preserve">Цена договора установлена как минимальная из трех ценовых предложений и составляет                             65265,00  (шестьдесят пять тысяч двести шестьдесят пять) рублей 00 копеек                                                                                     </t>
  </si>
  <si>
    <t>Емельянов А.Ю.</t>
  </si>
  <si>
    <t xml:space="preserve">доцент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</si>
</sst>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theme="1"/>
      <name val="Arial Cyr"/>
    </font>
    <font>
      <b/>
      <i/>
      <sz val="10"/>
      <color indexed="64"/>
      <name val="Times New Roman"/>
    </font>
    <font>
      <sz val="11"/>
      <name val="Times New Roman"/>
    </font>
    <font>
      <b/>
      <sz val="11"/>
      <color indexed="64"/>
      <name val="Times New Roman"/>
    </font>
    <font>
      <sz val="11"/>
      <color indexed="64"/>
      <name val="Times New Roman"/>
    </font>
    <font>
      <i/>
      <sz val="11"/>
      <color indexed="64"/>
      <name val="Times New Roman"/>
    </font>
    <font>
      <sz val="11"/>
      <name val="Calibri"/>
    </font>
    <font>
      <b/>
      <sz val="11"/>
      <name val="Times New Roman"/>
    </font>
    <font>
      <b/>
      <i/>
      <sz val="11"/>
      <name val="Times New Roman"/>
    </font>
    <font>
      <b/>
      <u/>
      <sz val="11"/>
      <name val="Times New Roman"/>
    </font>
    <font>
      <i/>
      <sz val="11"/>
      <color indexed="64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4" fontId="11" fillId="0" borderId="3" xfId="0" applyNumberFormat="1" applyFont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showGridLines="0" tabSelected="1" zoomScale="85" workbookViewId="0">
      <selection activeCell="G15" sqref="G15:H15"/>
    </sheetView>
  </sheetViews>
  <sheetFormatPr defaultColWidth="9.140625" defaultRowHeight="12.75" x14ac:dyDescent="0.2"/>
  <cols>
    <col min="2" max="2" width="35.28515625" customWidth="1"/>
    <col min="3" max="3" width="37.140625" customWidth="1"/>
    <col min="4" max="4" width="9.85546875" customWidth="1"/>
    <col min="5" max="5" width="10.42578125" customWidth="1"/>
    <col min="6" max="6" width="17.28515625" customWidth="1"/>
    <col min="7" max="7" width="16.28515625" customWidth="1"/>
    <col min="8" max="8" width="17.7109375" customWidth="1"/>
    <col min="9" max="10" width="17.140625" customWidth="1"/>
  </cols>
  <sheetData>
    <row r="1" spans="1:14" ht="13.5" x14ac:dyDescent="0.25">
      <c r="A1" s="1"/>
      <c r="B1" s="1"/>
      <c r="C1" s="2"/>
      <c r="D1" s="2"/>
      <c r="E1" s="2"/>
      <c r="F1" s="3"/>
      <c r="G1" s="3"/>
      <c r="H1" s="3"/>
      <c r="I1" s="4"/>
      <c r="J1" s="4"/>
    </row>
    <row r="2" spans="1:14" s="5" customFormat="1" ht="44.25" customHeight="1" x14ac:dyDescent="0.25">
      <c r="A2" s="6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7"/>
      <c r="L2" s="7"/>
      <c r="M2" s="7"/>
      <c r="N2" s="7"/>
    </row>
    <row r="3" spans="1:14" ht="116.25" customHeight="1" thickBot="1" x14ac:dyDescent="0.25">
      <c r="A3" s="8" t="s">
        <v>1</v>
      </c>
      <c r="B3" s="26" t="s">
        <v>2</v>
      </c>
      <c r="C3" s="27"/>
      <c r="D3" s="9" t="s">
        <v>3</v>
      </c>
      <c r="E3" s="9" t="s">
        <v>4</v>
      </c>
      <c r="F3" s="20" t="s">
        <v>14</v>
      </c>
      <c r="G3" s="20" t="s">
        <v>15</v>
      </c>
      <c r="H3" s="20" t="s">
        <v>16</v>
      </c>
      <c r="I3" s="9" t="s">
        <v>5</v>
      </c>
      <c r="J3" s="9" t="s">
        <v>6</v>
      </c>
    </row>
    <row r="4" spans="1:14" s="1" customFormat="1" ht="46.5" customHeight="1" thickBot="1" x14ac:dyDescent="0.25">
      <c r="A4" s="8" t="s">
        <v>7</v>
      </c>
      <c r="B4" s="30" t="s">
        <v>22</v>
      </c>
      <c r="C4" s="31"/>
      <c r="D4" s="23" t="s">
        <v>13</v>
      </c>
      <c r="E4" s="8">
        <v>5</v>
      </c>
      <c r="F4" s="19">
        <v>11270</v>
      </c>
      <c r="G4" s="11">
        <v>12250</v>
      </c>
      <c r="H4" s="12">
        <v>9800</v>
      </c>
      <c r="I4" s="19">
        <f>H4</f>
        <v>9800</v>
      </c>
      <c r="J4" s="19">
        <f>E4*H4</f>
        <v>49000</v>
      </c>
    </row>
    <row r="5" spans="1:14" s="1" customFormat="1" ht="36" customHeight="1" thickBot="1" x14ac:dyDescent="0.25">
      <c r="A5" s="8" t="s">
        <v>12</v>
      </c>
      <c r="B5" s="30" t="s">
        <v>23</v>
      </c>
      <c r="C5" s="31"/>
      <c r="D5" s="23" t="s">
        <v>13</v>
      </c>
      <c r="E5" s="8">
        <v>4</v>
      </c>
      <c r="F5" s="19">
        <v>529</v>
      </c>
      <c r="G5" s="10">
        <v>575</v>
      </c>
      <c r="H5" s="10">
        <v>460</v>
      </c>
      <c r="I5" s="19">
        <f t="shared" ref="I5:I10" si="0">H5</f>
        <v>460</v>
      </c>
      <c r="J5" s="19">
        <f t="shared" ref="J5:J10" si="1">E5*H5</f>
        <v>1840</v>
      </c>
    </row>
    <row r="6" spans="1:14" s="1" customFormat="1" ht="36" customHeight="1" thickBot="1" x14ac:dyDescent="0.25">
      <c r="A6" s="8" t="s">
        <v>17</v>
      </c>
      <c r="B6" s="30" t="s">
        <v>24</v>
      </c>
      <c r="C6" s="31"/>
      <c r="D6" s="23" t="s">
        <v>13</v>
      </c>
      <c r="E6" s="8">
        <v>30</v>
      </c>
      <c r="F6" s="19">
        <v>67.849999999999994</v>
      </c>
      <c r="G6" s="10">
        <v>73.75</v>
      </c>
      <c r="H6" s="10">
        <v>59</v>
      </c>
      <c r="I6" s="19">
        <f t="shared" si="0"/>
        <v>59</v>
      </c>
      <c r="J6" s="19">
        <f t="shared" si="1"/>
        <v>1770</v>
      </c>
    </row>
    <row r="7" spans="1:14" s="1" customFormat="1" ht="36" customHeight="1" thickBot="1" x14ac:dyDescent="0.25">
      <c r="A7" s="8" t="s">
        <v>18</v>
      </c>
      <c r="B7" s="30" t="s">
        <v>25</v>
      </c>
      <c r="C7" s="31"/>
      <c r="D7" s="23" t="s">
        <v>13</v>
      </c>
      <c r="E7" s="8">
        <v>30</v>
      </c>
      <c r="F7" s="19">
        <v>60.95</v>
      </c>
      <c r="G7" s="10">
        <v>66.25</v>
      </c>
      <c r="H7" s="10">
        <v>53</v>
      </c>
      <c r="I7" s="19">
        <f t="shared" si="0"/>
        <v>53</v>
      </c>
      <c r="J7" s="19">
        <f t="shared" si="1"/>
        <v>1590</v>
      </c>
    </row>
    <row r="8" spans="1:14" s="1" customFormat="1" ht="36" customHeight="1" thickBot="1" x14ac:dyDescent="0.25">
      <c r="A8" s="8" t="s">
        <v>19</v>
      </c>
      <c r="B8" s="30" t="s">
        <v>26</v>
      </c>
      <c r="C8" s="31"/>
      <c r="D8" s="23" t="s">
        <v>13</v>
      </c>
      <c r="E8" s="8">
        <v>3</v>
      </c>
      <c r="F8" s="19">
        <v>494.5</v>
      </c>
      <c r="G8" s="10">
        <v>537.5</v>
      </c>
      <c r="H8" s="10">
        <v>430</v>
      </c>
      <c r="I8" s="19">
        <f t="shared" si="0"/>
        <v>430</v>
      </c>
      <c r="J8" s="19">
        <f t="shared" si="1"/>
        <v>1290</v>
      </c>
    </row>
    <row r="9" spans="1:14" s="1" customFormat="1" ht="36" customHeight="1" thickBot="1" x14ac:dyDescent="0.25">
      <c r="A9" s="8" t="s">
        <v>20</v>
      </c>
      <c r="B9" s="30" t="s">
        <v>27</v>
      </c>
      <c r="C9" s="31"/>
      <c r="D9" s="23" t="s">
        <v>13</v>
      </c>
      <c r="E9" s="8">
        <v>3</v>
      </c>
      <c r="F9" s="19">
        <v>891.25</v>
      </c>
      <c r="G9" s="10">
        <v>968.75</v>
      </c>
      <c r="H9" s="10">
        <v>775</v>
      </c>
      <c r="I9" s="19">
        <f t="shared" si="0"/>
        <v>775</v>
      </c>
      <c r="J9" s="19">
        <f t="shared" si="1"/>
        <v>2325</v>
      </c>
    </row>
    <row r="10" spans="1:14" s="1" customFormat="1" ht="36" customHeight="1" thickBot="1" x14ac:dyDescent="0.25">
      <c r="A10" s="8" t="s">
        <v>21</v>
      </c>
      <c r="B10" s="30" t="s">
        <v>28</v>
      </c>
      <c r="C10" s="31"/>
      <c r="D10" s="22" t="s">
        <v>29</v>
      </c>
      <c r="E10" s="8">
        <v>5</v>
      </c>
      <c r="F10" s="19">
        <v>1713.5</v>
      </c>
      <c r="G10" s="10">
        <v>1862.5</v>
      </c>
      <c r="H10" s="10">
        <v>1490</v>
      </c>
      <c r="I10" s="19">
        <f t="shared" si="0"/>
        <v>1490</v>
      </c>
      <c r="J10" s="19">
        <f t="shared" si="1"/>
        <v>7450</v>
      </c>
    </row>
    <row r="11" spans="1:14" ht="15.75" customHeight="1" thickBot="1" x14ac:dyDescent="0.25">
      <c r="A11" s="33" t="s">
        <v>8</v>
      </c>
      <c r="B11" s="33"/>
      <c r="C11" s="33"/>
      <c r="D11" s="9"/>
      <c r="E11" s="13"/>
      <c r="F11" s="24">
        <f>SUM(F4:F10)</f>
        <v>15027.050000000001</v>
      </c>
      <c r="G11" s="24">
        <f>SUM(G4:G10)</f>
        <v>16333.75</v>
      </c>
      <c r="H11" s="24">
        <f>SUM(H4:H10)</f>
        <v>13067</v>
      </c>
      <c r="I11" s="24">
        <f>SUM(I4:I10)</f>
        <v>13067</v>
      </c>
      <c r="J11" s="21">
        <f>SUM(J4:J10)</f>
        <v>65265</v>
      </c>
    </row>
    <row r="12" spans="1:14" ht="56.25" customHeight="1" x14ac:dyDescent="0.2">
      <c r="A12" s="34" t="s">
        <v>30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4" ht="15.75" thickBot="1" x14ac:dyDescent="0.3">
      <c r="A13" s="14"/>
      <c r="B13" s="14"/>
      <c r="C13" s="15"/>
      <c r="D13" s="14"/>
      <c r="E13" s="14"/>
      <c r="F13" s="14"/>
      <c r="G13" s="14"/>
      <c r="H13" s="14"/>
      <c r="I13" s="14"/>
      <c r="J13" s="14"/>
    </row>
    <row r="14" spans="1:14" ht="24" customHeight="1" x14ac:dyDescent="0.25">
      <c r="A14" s="14"/>
      <c r="B14" s="14"/>
      <c r="C14" s="16"/>
      <c r="D14" s="14"/>
      <c r="E14" s="14"/>
      <c r="F14" s="17" t="s">
        <v>9</v>
      </c>
      <c r="G14" s="28" t="s">
        <v>32</v>
      </c>
      <c r="H14" s="29"/>
      <c r="I14" s="25" t="s">
        <v>31</v>
      </c>
      <c r="J14" s="14"/>
    </row>
    <row r="15" spans="1:14" ht="21.75" customHeight="1" x14ac:dyDescent="0.25">
      <c r="A15" s="14"/>
      <c r="B15" s="14"/>
      <c r="C15" s="14"/>
      <c r="D15" s="14"/>
      <c r="E15" s="14"/>
      <c r="F15" s="18"/>
      <c r="G15" s="29" t="s">
        <v>10</v>
      </c>
      <c r="H15" s="29"/>
      <c r="I15" s="17" t="s">
        <v>11</v>
      </c>
      <c r="J15" s="14"/>
    </row>
  </sheetData>
  <mergeCells count="13">
    <mergeCell ref="B3:C3"/>
    <mergeCell ref="G14:H14"/>
    <mergeCell ref="G15:H15"/>
    <mergeCell ref="B10:C10"/>
    <mergeCell ref="B2:J2"/>
    <mergeCell ref="B4:C4"/>
    <mergeCell ref="A11:C11"/>
    <mergeCell ref="A12:J12"/>
    <mergeCell ref="B9:C9"/>
    <mergeCell ref="B7:C7"/>
    <mergeCell ref="B8:C8"/>
    <mergeCell ref="B5:C5"/>
    <mergeCell ref="B6:C6"/>
  </mergeCells>
  <printOptions gridLines="1"/>
  <pageMargins left="0.7" right="0.7" top="0.75" bottom="0.75" header="0.51181102362204689" footer="0.51181102362204689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 анализом рынка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revision>2</cp:revision>
  <dcterms:created xsi:type="dcterms:W3CDTF">2011-01-28T11:18:11Z</dcterms:created>
  <dcterms:modified xsi:type="dcterms:W3CDTF">2026-05-25T12:30:21Z</dcterms:modified>
  <dc:language>en-US</dc:language>
</cp:coreProperties>
</file>