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krdata\Отдел ИСГР\Заявки на закупку\Заявки 2026\VipNet\"/>
    </mc:Choice>
  </mc:AlternateContent>
  <bookViews>
    <workbookView xWindow="0" yWindow="0" windowWidth="26085" windowHeight="10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K6" i="1" l="1"/>
  <c r="L6" i="1" l="1"/>
  <c r="L7" i="1" s="1"/>
  <c r="F6" i="1"/>
  <c r="G6" i="1" s="1"/>
  <c r="H6" i="1" s="1"/>
</calcChain>
</file>

<file path=xl/sharedStrings.xml><?xml version="1.0" encoding="utf-8"?>
<sst xmlns="http://schemas.openxmlformats.org/spreadsheetml/2006/main" count="19" uniqueCount="19">
  <si>
    <t>Обоснование начальной (максимальной) цены контракта</t>
  </si>
  <si>
    <t>Используемый метод определения НМЦК с обоснованием</t>
  </si>
  <si>
    <r>
      <rPr>
        <b/>
        <sz val="10"/>
        <rFont val="Times New Roman"/>
      </rPr>
      <t>Метод сопоставимых рыночных цен (анализа рынка)</t>
    </r>
    <r>
      <rPr>
        <sz val="10"/>
        <rFont val="Times New Roman"/>
      </rPr>
      <t xml:space="preserve">, в соответствии с  Приказом Министерства экономического развития РФ от 2 октября 2013 г. № 567 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</t>
    </r>
  </si>
  <si>
    <t>№пп</t>
  </si>
  <si>
    <t>Наименование</t>
  </si>
  <si>
    <t>Цена , руб. Источник ценовой информации №1.</t>
  </si>
  <si>
    <t>Цена , руб. Источник ценовой информации №2.</t>
  </si>
  <si>
    <t>Цена , руб. Источник ценовой информации №3.</t>
  </si>
  <si>
    <t>Средняя цена</t>
  </si>
  <si>
    <t xml:space="preserve">Среднее квадратичное отклонение </t>
  </si>
  <si>
    <t>Коэффициент вариации цены            (не должен превышать 33%)</t>
  </si>
  <si>
    <t xml:space="preserve">Количество </t>
  </si>
  <si>
    <t>Единица измерения</t>
  </si>
  <si>
    <t>Минимальная цена за ед., руб.</t>
  </si>
  <si>
    <t>Начальная (максимальная) цена, руб.</t>
  </si>
  <si>
    <t>усл.ед</t>
  </si>
  <si>
    <t>ИТОГО</t>
  </si>
  <si>
    <t xml:space="preserve">Предоставление неисключительных прав (лицензий) на использование комплекта программного обеспечения ViPNet Client 5 for Linux (РРПО -4319)
</t>
  </si>
  <si>
    <t xml:space="preserve">Предоставление неисключительных прав (лицензий) на использование комплекта программного обеспечения ViPNet Client 5 for Linux (РРПО -4319)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</si>
</sst>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;[Red]#,##0.00"/>
    <numFmt numFmtId="165" formatCode="#,##0.00_р_."/>
  </numFmts>
  <fonts count="9" x14ac:knownFonts="1">
    <font>
      <sz val="11"/>
      <color theme="1"/>
      <name val="Calibri"/>
      <scheme val="minor"/>
    </font>
    <font>
      <sz val="10"/>
      <name val="Arial Cyr"/>
    </font>
    <font>
      <sz val="10"/>
      <name val="Arial"/>
    </font>
    <font>
      <sz val="10"/>
      <color theme="1"/>
      <name val="Times New Roman"/>
    </font>
    <font>
      <b/>
      <sz val="14"/>
      <color theme="1"/>
      <name val="Times New Roman"/>
    </font>
    <font>
      <sz val="10"/>
      <name val="Times New Roman"/>
    </font>
    <font>
      <b/>
      <sz val="10"/>
      <name val="Times New Roman"/>
    </font>
    <font>
      <b/>
      <sz val="10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2" fillId="0" borderId="0"/>
    <xf numFmtId="0" fontId="2" fillId="0" borderId="0"/>
    <xf numFmtId="43" fontId="8" fillId="0" borderId="0" applyFont="0" applyFill="0" applyBorder="0" applyProtection="0"/>
  </cellStyleXfs>
  <cellXfs count="26"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43" fontId="5" fillId="0" borderId="5" xfId="5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165" fontId="3" fillId="0" borderId="7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95249</xdr:colOff>
      <xdr:row>4</xdr:row>
      <xdr:rowOff>571499</xdr:rowOff>
    </xdr:from>
    <xdr:to>
      <xdr:col>6</xdr:col>
      <xdr:colOff>1095080</xdr:colOff>
      <xdr:row>4</xdr:row>
      <xdr:rowOff>1004353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324599" y="2666999"/>
          <a:ext cx="999830" cy="432853"/>
        </a:xfrm>
        <a:prstGeom prst="rect">
          <a:avLst/>
        </a:prstGeom>
      </xdr:spPr>
    </xdr:pic>
    <xdr:clientData/>
  </xdr:twoCellAnchor>
  <xdr:twoCellAnchor editAs="oneCell">
    <xdr:from>
      <xdr:col>7</xdr:col>
      <xdr:colOff>66673</xdr:colOff>
      <xdr:row>4</xdr:row>
      <xdr:rowOff>714374</xdr:rowOff>
    </xdr:from>
    <xdr:to>
      <xdr:col>7</xdr:col>
      <xdr:colOff>999442</xdr:colOff>
      <xdr:row>4</xdr:row>
      <xdr:rowOff>1067973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610474" y="2809874"/>
          <a:ext cx="932769" cy="353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activeCell="I6" sqref="I6"/>
    </sheetView>
  </sheetViews>
  <sheetFormatPr defaultColWidth="25" defaultRowHeight="15" x14ac:dyDescent="0.25"/>
  <cols>
    <col min="1" max="1" width="9.140625" style="1" customWidth="1"/>
    <col min="2" max="2" width="38.7109375" style="2" customWidth="1"/>
    <col min="3" max="3" width="11.42578125" style="3" bestFit="1" customWidth="1"/>
    <col min="4" max="5" width="11.28515625" style="3" customWidth="1"/>
    <col min="6" max="6" width="11.5703125" style="3" bestFit="1" customWidth="1"/>
    <col min="7" max="7" width="19.7109375" style="3" customWidth="1"/>
    <col min="8" max="8" width="15.85546875" style="3" customWidth="1"/>
    <col min="9" max="10" width="12.28515625" style="3" customWidth="1"/>
    <col min="11" max="11" width="14.7109375" style="3" customWidth="1"/>
    <col min="12" max="12" width="17.7109375" style="3" customWidth="1"/>
    <col min="13" max="13" width="24" style="1" bestFit="1" customWidth="1"/>
    <col min="14" max="16" width="8.5703125" style="1" bestFit="1" customWidth="1"/>
    <col min="17" max="17" width="9.140625" style="1" customWidth="1"/>
    <col min="18" max="20" width="7.7109375" style="1" customWidth="1"/>
    <col min="21" max="21" width="9.85546875" style="1" customWidth="1"/>
    <col min="22" max="16384" width="25" style="1"/>
  </cols>
  <sheetData>
    <row r="1" spans="1:12" ht="27" customHeight="1" x14ac:dyDescent="0.3">
      <c r="B1" s="19" t="s">
        <v>0</v>
      </c>
      <c r="C1" s="19"/>
      <c r="D1" s="19"/>
      <c r="E1" s="19"/>
      <c r="F1" s="19"/>
      <c r="G1" s="19"/>
      <c r="H1" s="19"/>
      <c r="I1" s="19"/>
      <c r="J1" s="4"/>
      <c r="K1" s="4"/>
    </row>
    <row r="2" spans="1:12" ht="54.75" customHeight="1" x14ac:dyDescent="0.3">
      <c r="B2" s="25" t="s">
        <v>17</v>
      </c>
      <c r="C2" s="25"/>
      <c r="D2" s="25"/>
      <c r="E2" s="25"/>
      <c r="F2" s="25"/>
      <c r="G2" s="25"/>
      <c r="H2" s="25"/>
      <c r="I2" s="25"/>
      <c r="J2" s="4"/>
      <c r="K2" s="4"/>
    </row>
    <row r="3" spans="1:12" ht="21.7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4.7" customHeight="1" x14ac:dyDescent="0.25">
      <c r="A4" s="20" t="s">
        <v>1</v>
      </c>
      <c r="B4" s="21"/>
      <c r="C4" s="22" t="s">
        <v>2</v>
      </c>
      <c r="D4" s="23"/>
      <c r="E4" s="23"/>
      <c r="F4" s="23"/>
      <c r="G4" s="23"/>
      <c r="H4" s="23"/>
      <c r="I4" s="23"/>
      <c r="J4" s="23"/>
      <c r="K4" s="23"/>
      <c r="L4" s="24"/>
    </row>
    <row r="5" spans="1:12" ht="93.75" customHeight="1" x14ac:dyDescent="0.25">
      <c r="A5" s="5" t="s">
        <v>3</v>
      </c>
      <c r="B5" s="6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7" t="s">
        <v>9</v>
      </c>
      <c r="H5" s="7" t="s">
        <v>10</v>
      </c>
      <c r="I5" s="5" t="s">
        <v>11</v>
      </c>
      <c r="J5" s="5" t="s">
        <v>12</v>
      </c>
      <c r="K5" s="5" t="s">
        <v>13</v>
      </c>
      <c r="L5" s="5" t="s">
        <v>14</v>
      </c>
    </row>
    <row r="6" spans="1:12" ht="114.75" customHeight="1" x14ac:dyDescent="0.25">
      <c r="A6" s="8">
        <v>1</v>
      </c>
      <c r="B6" s="8" t="s">
        <v>18</v>
      </c>
      <c r="C6" s="9">
        <v>282577.44</v>
      </c>
      <c r="D6" s="9">
        <v>269673</v>
      </c>
      <c r="E6" s="9">
        <v>284595.3</v>
      </c>
      <c r="F6" s="10">
        <f>ROUND(AVERAGE(C6:E6),2)</f>
        <v>278948.58</v>
      </c>
      <c r="G6" s="11">
        <f>SQRT(((SUM((POWER(C6-F6,2)),(POWER(D6-F6,2)),(POWER(E6-F6,2)))/(COLUMNS(C6:E6)-1))))</f>
        <v>8096.0007409337568</v>
      </c>
      <c r="H6" s="12">
        <f>G6/F6*100</f>
        <v>2.9023272823019055</v>
      </c>
      <c r="I6" s="13">
        <v>1</v>
      </c>
      <c r="J6" s="13" t="s">
        <v>15</v>
      </c>
      <c r="K6" s="14">
        <f>D6</f>
        <v>269673</v>
      </c>
      <c r="L6" s="11">
        <f>K6*I6</f>
        <v>269673</v>
      </c>
    </row>
    <row r="7" spans="1:12" x14ac:dyDescent="0.25">
      <c r="A7" s="15"/>
      <c r="B7" s="16" t="s">
        <v>16</v>
      </c>
      <c r="C7" s="17"/>
      <c r="D7" s="17"/>
      <c r="E7" s="17"/>
      <c r="F7" s="17"/>
      <c r="G7" s="17"/>
      <c r="H7" s="17"/>
      <c r="I7" s="17"/>
      <c r="J7" s="17"/>
      <c r="K7" s="17"/>
      <c r="L7" s="18">
        <f>SUM(L6:L6)</f>
        <v>269673</v>
      </c>
    </row>
    <row r="8" spans="1:12" x14ac:dyDescent="0.25">
      <c r="A8"/>
    </row>
  </sheetData>
  <mergeCells count="4">
    <mergeCell ref="B1:I1"/>
    <mergeCell ref="B2:I2"/>
    <mergeCell ref="A4:B4"/>
    <mergeCell ref="C4:L4"/>
  </mergeCells>
  <pageMargins left="0.7" right="0.7" top="0.75" bottom="0.75" header="0.3" footer="0.3"/>
  <pageSetup paperSize="9" scale="82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VVDU5HPDTQC2-50-42190</_dlc_DocId>
    <_dlc_DocIdUrl xmlns="a5444ea2-90b0-4ece-a612-f39e0dd9a22f">
      <Url>http://docs.mobti.loc/dms/contracts/_layouts/15/DocIdRedir.aspx?ID=VVDU5HPDTQC2-50-42190</Url>
      <Description>VVDU5HPDTQC2-50-42190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1DEB0B4A39FD4EB28DF350FCAEC9B9" ma:contentTypeVersion="0" ma:contentTypeDescription="Создание документа." ma:contentTypeScope="" ma:versionID="1bf21a2a7ebf52bcc708c573810198d9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af7464e8fd28f52b5c6ba8fd271f09ae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9055C-3A49-477C-894A-F45B6DB3CF3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1A7305B-6581-49BC-80BA-C09751AF2E2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397861E-AE68-4B8D-BF63-AA009A7347B3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5444ea2-90b0-4ece-a612-f39e0dd9a22f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7C15B64-C989-4BD7-806C-395EE8AD47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D3F94A3-C80A-4F96-B932-21F76F467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lastModifiedBy>Глазова Анна Николаевна</cp:lastModifiedBy>
  <cp:revision>2</cp:revision>
  <dcterms:created xsi:type="dcterms:W3CDTF">2012-04-17T10:27:55Z</dcterms:created>
  <dcterms:modified xsi:type="dcterms:W3CDTF">2026-06-24T14:53:54Z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VVDU5HPDTQC2-34-89678</vt:lpwstr>
  </property>
  <property fmtid="{D5CDD505-2E9C-101B-9397-08002B2CF9AE}" pid="3" name="_dlc_DocIdItemGuid">
    <vt:lpwstr>7ab0cafa-f565-4d95-b4b8-67cca65892f5</vt:lpwstr>
  </property>
  <property fmtid="{D5CDD505-2E9C-101B-9397-08002B2CF9AE}" pid="4" name="_dlc_DocIdUrl">
    <vt:lpwstr>http://docs.mobti.loc/dms/outgoing/_layouts/15/DocIdRedir.aspx?ID=VVDU5HPDTQC2-34-89678, VVDU5HPDTQC2-34-89678</vt:lpwstr>
  </property>
  <property fmtid="{D5CDD505-2E9C-101B-9397-08002B2CF9AE}" pid="5" name="ContentTypeId">
    <vt:lpwstr>0x010100641DEB0B4A39FD4EB28DF350FCAEC9B9</vt:lpwstr>
  </property>
</Properties>
</file>