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\отдел госзакупок\ТОРГИ 2026\АД\п.4 ч.1 ст.93\29. Хозяйственные товары (губки для мытья)\"/>
    </mc:Choice>
  </mc:AlternateContent>
  <xr:revisionPtr revIDLastSave="0" documentId="13_ncr:1_{109CC009-EC51-4C9E-AE6E-C28A11E869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Лист1!$A$1:$M$11</definedName>
  </definedNames>
  <calcPr calcId="191029"/>
</workbook>
</file>

<file path=xl/calcChain.xml><?xml version="1.0" encoding="utf-8"?>
<calcChain xmlns="http://schemas.openxmlformats.org/spreadsheetml/2006/main">
  <c r="I8" i="1" l="1"/>
  <c r="H8" i="1"/>
  <c r="G8" i="1"/>
  <c r="F8" i="1"/>
  <c r="E8" i="1"/>
  <c r="K7" i="1" l="1"/>
  <c r="J7" i="1"/>
  <c r="M7" i="1" s="1"/>
  <c r="M8" i="1" l="1"/>
  <c r="L7" i="1"/>
</calcChain>
</file>

<file path=xl/sharedStrings.xml><?xml version="1.0" encoding="utf-8"?>
<sst xmlns="http://schemas.openxmlformats.org/spreadsheetml/2006/main" count="25" uniqueCount="25">
  <si>
    <t>№</t>
  </si>
  <si>
    <t>Наименование предмета договора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</si>
  <si>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</si>
  <si>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</si>
  <si>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</si>
  <si>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</si>
  <si>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t>Н(М)ЦК,  определяемая методом сопоставимых рыночных цен (анализа рынка)</t>
  </si>
  <si>
    <t>Единица измерения</t>
  </si>
  <si>
    <t>Количество</t>
  </si>
  <si>
    <r>
      <rPr>
        <b/>
        <sz val="8"/>
        <color indexed="8"/>
        <rFont val="Times New Roman"/>
        <family val="1"/>
        <charset val="204"/>
      </rPr>
      <t>Расчет Н(М)ЦК по формуле</t>
    </r>
    <r>
      <rPr>
        <sz val="8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ц  - цена единицы</t>
    </r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</si>
  <si>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</si>
  <si>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t>ИТОГО</t>
  </si>
  <si>
    <t>В соответствии со статьей 22 Федерального закона от 05.04.2013 года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установлена посредством применения метода сопоставимых рыночных цен (анализ рынка) согласно Методическим рекомендациям Министерства экономического развития РФ (Приказ № 567 от 02.10.2013). Обоснование и расчет начальной (максимальной) цены контракта произведен на основании сбора и анализа общедоступной ценовой информации.</t>
  </si>
  <si>
    <t>Итоговая сумма за единицу товара по коммерческим предложениям</t>
  </si>
  <si>
    <t>Предложение 1</t>
  </si>
  <si>
    <t>Предложение 2</t>
  </si>
  <si>
    <t>Предложение 3</t>
  </si>
  <si>
    <t>Предложение 4</t>
  </si>
  <si>
    <t>Предложение 5</t>
  </si>
  <si>
    <t>Расчет начальной (максимальной) цены контракта на поставку хозяйственных товаров для нужд ФГБВУ «Центррегионводхоз»</t>
  </si>
  <si>
    <t>М.И. Рамазанова</t>
  </si>
  <si>
    <t>Дата составления таблицы 14.07.2026 г.</t>
  </si>
  <si>
    <t>Начальник организационного отдела</t>
  </si>
  <si>
    <t>Губка поролоновая</t>
  </si>
  <si>
    <t>упаковка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</si>
</sst>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vertical="top"/>
    </xf>
    <xf numFmtId="0" fontId="7" fillId="0" borderId="0" xfId="0" applyFont="1"/>
    <xf numFmtId="0" fontId="10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2" fontId="5" fillId="2" borderId="0" xfId="0" applyNumberFormat="1" applyFont="1" applyFill="1" applyAlignment="1" applyProtection="1">
      <alignment horizontal="center" vertical="center"/>
      <protection locked="0"/>
    </xf>
    <xf numFmtId="2" fontId="8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4" fontId="5" fillId="2" borderId="0" xfId="0" applyNumberFormat="1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left" vertical="center" wrapText="1"/>
    </xf>
    <xf numFmtId="0" fontId="1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6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5</xdr:row>
      <xdr:rowOff>1323976</xdr:rowOff>
    </xdr:from>
    <xdr:to>
      <xdr:col>11</xdr:col>
      <xdr:colOff>895350</xdr:colOff>
      <xdr:row>5</xdr:row>
      <xdr:rowOff>1609639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05850" y="3286126"/>
          <a:ext cx="838200" cy="28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84492</xdr:colOff>
      <xdr:row>5</xdr:row>
      <xdr:rowOff>1228501</xdr:rowOff>
    </xdr:from>
    <xdr:to>
      <xdr:col>10</xdr:col>
      <xdr:colOff>998892</xdr:colOff>
      <xdr:row>5</xdr:row>
      <xdr:rowOff>1670461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23542" y="3190651"/>
          <a:ext cx="9144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165735</xdr:colOff>
      <xdr:row>5</xdr:row>
      <xdr:rowOff>1285875</xdr:rowOff>
    </xdr:from>
    <xdr:to>
      <xdr:col>12</xdr:col>
      <xdr:colOff>1689735</xdr:colOff>
      <xdr:row>5</xdr:row>
      <xdr:rowOff>1651635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728835" y="3248025"/>
          <a:ext cx="152400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8"/>
  <sheetViews>
    <sheetView tabSelected="1" workbookViewId="0">
      <selection activeCell="G12" sqref="G12"/>
    </sheetView>
  </sheetViews>
  <sheetFormatPr defaultColWidth="9.140625" defaultRowHeight="12.75" x14ac:dyDescent="0.2"/>
  <cols>
    <col min="1" max="1" width="2.85546875" style="1" customWidth="1"/>
    <col min="2" max="2" width="18.5703125" style="1" customWidth="1"/>
    <col min="3" max="3" width="8.28515625" style="1" customWidth="1"/>
    <col min="4" max="4" width="6.5703125" style="1" bestFit="1" customWidth="1"/>
    <col min="5" max="5" width="14.85546875" style="1" customWidth="1"/>
    <col min="6" max="6" width="14.5703125" style="1" customWidth="1"/>
    <col min="7" max="7" width="14.42578125" style="1" customWidth="1"/>
    <col min="8" max="9" width="14.5703125" style="1" customWidth="1"/>
    <col min="10" max="10" width="9.28515625" style="1" customWidth="1"/>
    <col min="11" max="11" width="15.140625" style="1" customWidth="1"/>
    <col min="12" max="12" width="13.7109375" style="1" customWidth="1"/>
    <col min="13" max="13" width="27.42578125" style="1" customWidth="1"/>
    <col min="14" max="14" width="11.5703125" style="1" hidden="1" customWidth="1"/>
    <col min="15" max="15" width="28.7109375" style="1" customWidth="1"/>
    <col min="16" max="16" width="19.7109375" style="1" customWidth="1"/>
    <col min="17" max="21" width="9.140625" style="1"/>
    <col min="22" max="22" width="12" style="1" bestFit="1" customWidth="1"/>
    <col min="23" max="16384" width="9.140625" style="1"/>
  </cols>
  <sheetData>
    <row r="1" spans="1:16" ht="12" customHeight="1" x14ac:dyDescent="0.2">
      <c r="A1" s="42" t="s">
        <v>19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O1" s="36"/>
      <c r="P1" s="36"/>
    </row>
    <row r="2" spans="1:16" ht="6" customHeight="1" x14ac:dyDescent="0.3">
      <c r="M2" s="5"/>
      <c r="N2" s="2"/>
      <c r="O2" s="37"/>
      <c r="P2" s="37"/>
    </row>
    <row r="3" spans="1:16" ht="45" customHeight="1" x14ac:dyDescent="0.2">
      <c r="A3" s="43" t="s">
        <v>12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7"/>
      <c r="O3" s="7"/>
      <c r="P3" s="7"/>
    </row>
    <row r="4" spans="1:16" ht="1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/>
      <c r="O4" s="7"/>
      <c r="P4" s="7"/>
    </row>
    <row r="5" spans="1:16" ht="31.5" x14ac:dyDescent="0.2">
      <c r="A5" s="38" t="s">
        <v>0</v>
      </c>
      <c r="B5" s="38" t="s">
        <v>1</v>
      </c>
      <c r="C5" s="39" t="s">
        <v>7</v>
      </c>
      <c r="D5" s="39" t="s">
        <v>8</v>
      </c>
      <c r="E5" s="26"/>
      <c r="F5" s="27"/>
      <c r="G5" s="40" t="s">
        <v>2</v>
      </c>
      <c r="H5" s="38"/>
      <c r="I5" s="38"/>
      <c r="J5" s="41" t="s">
        <v>3</v>
      </c>
      <c r="K5" s="41"/>
      <c r="L5" s="41"/>
      <c r="M5" s="16" t="s">
        <v>6</v>
      </c>
      <c r="N5" s="3"/>
      <c r="O5" s="3"/>
      <c r="P5" s="3"/>
    </row>
    <row r="6" spans="1:16" ht="155.25" customHeight="1" x14ac:dyDescent="0.2">
      <c r="A6" s="38"/>
      <c r="B6" s="38"/>
      <c r="C6" s="39"/>
      <c r="D6" s="39"/>
      <c r="E6" s="29" t="s">
        <v>14</v>
      </c>
      <c r="F6" s="29" t="s">
        <v>15</v>
      </c>
      <c r="G6" s="29" t="s">
        <v>16</v>
      </c>
      <c r="H6" s="29" t="s">
        <v>17</v>
      </c>
      <c r="I6" s="29" t="s">
        <v>18</v>
      </c>
      <c r="J6" s="17" t="s">
        <v>4</v>
      </c>
      <c r="K6" s="16" t="s">
        <v>5</v>
      </c>
      <c r="L6" s="16" t="s">
        <v>10</v>
      </c>
      <c r="M6" s="18" t="s">
        <v>9</v>
      </c>
      <c r="N6" s="4"/>
      <c r="O6" s="4"/>
      <c r="P6" s="4"/>
    </row>
    <row r="7" spans="1:16" ht="46.5" customHeight="1" x14ac:dyDescent="0.2">
      <c r="A7" s="17">
        <v>1</v>
      </c>
      <c r="B7" s="17" t="s">
        <v>23</v>
      </c>
      <c r="C7" s="28" t="s">
        <v>24</v>
      </c>
      <c r="D7" s="19">
        <v>300</v>
      </c>
      <c r="E7" s="30">
        <v>81</v>
      </c>
      <c r="F7" s="30">
        <v>89</v>
      </c>
      <c r="G7" s="31">
        <v>86.43</v>
      </c>
      <c r="H7" s="31">
        <v>88.07</v>
      </c>
      <c r="I7" s="31">
        <v>99</v>
      </c>
      <c r="J7" s="17">
        <f t="shared" ref="J7" si="0">ROUND((SUM(E7:I7)/5),2)</f>
        <v>88.7</v>
      </c>
      <c r="K7" s="20">
        <f t="shared" ref="K7" si="1">STDEV(E7:I7)</f>
        <v>6.5387269403149109</v>
      </c>
      <c r="L7" s="20">
        <f t="shared" ref="L7" si="2">K7/J7*100</f>
        <v>7.3717327399266193</v>
      </c>
      <c r="M7" s="21">
        <f t="shared" ref="M7" si="3">D7*J7</f>
        <v>26610</v>
      </c>
      <c r="N7" s="4"/>
      <c r="O7" s="4"/>
      <c r="P7" s="4"/>
    </row>
    <row r="8" spans="1:16" ht="46.5" customHeight="1" x14ac:dyDescent="0.2">
      <c r="A8" s="17"/>
      <c r="B8" s="23" t="s">
        <v>13</v>
      </c>
      <c r="C8" s="22"/>
      <c r="D8" s="22"/>
      <c r="E8" s="32">
        <f>SUM(D7*E7)</f>
        <v>24300</v>
      </c>
      <c r="F8" s="32">
        <f>SUM(D7*F7)</f>
        <v>26700</v>
      </c>
      <c r="G8" s="32">
        <f>SUM(D7*G7)</f>
        <v>25929.000000000004</v>
      </c>
      <c r="H8" s="32">
        <f>SUM(D7*H7)</f>
        <v>26420.999999999996</v>
      </c>
      <c r="I8" s="32">
        <f>SUM(D7*I7)</f>
        <v>29700</v>
      </c>
      <c r="J8" s="17"/>
      <c r="K8" s="34" t="s">
        <v>11</v>
      </c>
      <c r="L8" s="35"/>
      <c r="M8" s="8">
        <f>SUM(M7:M7)</f>
        <v>26610</v>
      </c>
      <c r="N8" s="4"/>
      <c r="O8" s="4"/>
      <c r="P8" s="4"/>
    </row>
    <row r="9" spans="1:16" ht="35.25" customHeight="1" x14ac:dyDescent="0.2">
      <c r="A9" s="6"/>
      <c r="B9" s="9"/>
      <c r="C9" s="10"/>
      <c r="D9" s="10"/>
      <c r="E9" s="10"/>
      <c r="F9" s="10"/>
      <c r="G9" s="11"/>
      <c r="H9" s="11"/>
      <c r="I9" s="11"/>
      <c r="J9" s="12"/>
      <c r="K9" s="13"/>
      <c r="L9" s="14"/>
      <c r="M9" s="15"/>
      <c r="N9" s="4"/>
      <c r="O9" s="4"/>
      <c r="P9" s="4"/>
    </row>
    <row r="10" spans="1:16" ht="12.75" customHeight="1" x14ac:dyDescent="0.2">
      <c r="A10" s="6"/>
      <c r="B10" s="33" t="s">
        <v>22</v>
      </c>
      <c r="C10" s="33"/>
      <c r="D10" s="33"/>
      <c r="E10" s="33"/>
      <c r="F10" s="33"/>
      <c r="G10" s="24"/>
      <c r="H10" s="25"/>
      <c r="I10" s="24"/>
      <c r="J10" s="24"/>
      <c r="K10" s="24"/>
      <c r="L10" s="24"/>
      <c r="M10" s="24" t="s">
        <v>20</v>
      </c>
    </row>
    <row r="11" spans="1:16" ht="20.25" customHeight="1" x14ac:dyDescent="0.2">
      <c r="A11" s="4"/>
      <c r="B11" s="4" t="s">
        <v>21</v>
      </c>
      <c r="C11" s="24"/>
      <c r="D11" s="24"/>
      <c r="E11" s="24"/>
      <c r="F11" s="24"/>
      <c r="G11" s="24"/>
      <c r="H11" s="24"/>
      <c r="I11" s="24"/>
      <c r="J11" s="4"/>
      <c r="K11" s="4"/>
    </row>
    <row r="12" spans="1:16" ht="31.5" customHeight="1" x14ac:dyDescent="0.2"/>
    <row r="13" spans="1:16" ht="36" customHeight="1" x14ac:dyDescent="0.2"/>
    <row r="14" spans="1:16" ht="35.25" customHeight="1" x14ac:dyDescent="0.2"/>
    <row r="15" spans="1:16" ht="40.5" customHeight="1" x14ac:dyDescent="0.2"/>
    <row r="16" spans="1:16" ht="36" customHeight="1" x14ac:dyDescent="0.2"/>
    <row r="17" ht="34.5" customHeight="1" x14ac:dyDescent="0.2"/>
    <row r="18" ht="31.5" customHeight="1" x14ac:dyDescent="0.2"/>
  </sheetData>
  <mergeCells count="12">
    <mergeCell ref="B10:F10"/>
    <mergeCell ref="K8:L8"/>
    <mergeCell ref="O1:P1"/>
    <mergeCell ref="O2:P2"/>
    <mergeCell ref="A5:A6"/>
    <mergeCell ref="B5:B6"/>
    <mergeCell ref="C5:C6"/>
    <mergeCell ref="D5:D6"/>
    <mergeCell ref="G5:I5"/>
    <mergeCell ref="J5:L5"/>
    <mergeCell ref="A1:M1"/>
    <mergeCell ref="A3:M3"/>
  </mergeCells>
  <phoneticPr fontId="16" type="noConversion"/>
  <pageMargins left="0.11811023622047245" right="0" top="0.15748031496062992" bottom="0.15748031496062992" header="0.31496062992125984" footer="0.31496062992125984"/>
  <pageSetup paperSize="9" scale="83" orientation="landscape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Екатерина Константиновна Салищева</cp:lastModifiedBy>
  <cp:lastPrinted>2026-07-14T14:02:56Z</cp:lastPrinted>
  <dcterms:created xsi:type="dcterms:W3CDTF">2017-04-14T06:29:09Z</dcterms:created>
  <dcterms:modified xsi:type="dcterms:W3CDTF">2026-08-06T11:20:40Z</dcterms:modified>
</cp:coreProperties>
</file>