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definedNames>
    <definedName name="_xlnm.Print_Area" localSheetId="0">НМЦК!$A$1:$K$28</definedName>
  </definedNames>
  <calcPr/>
</workbook>
</file>

<file path=xl/sharedStrings.xml><?xml version="1.0" encoding="utf-8"?>
<sst xmlns="http://schemas.openxmlformats.org/spreadsheetml/2006/main" count="38" uniqueCount="38">
  <si>
    <t xml:space="preserve">ОБОСНОВАНИЕ НАЧАЛЬНОЙ (МАКСИМАЛЬНОЙ) ЦЕНЫ КОНТРАКТА</t>
  </si>
  <si>
    <t xml:space="preserve">Предмет контракта</t>
  </si>
  <si>
    <t xml:space="preserve">Оказание услуг по техническому обслуживанию и ремонту МФУ
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</si>
  <si>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</si>
  <si>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</si>
  <si>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Расчет НМЦК</t>
  </si>
  <si>
    <t xml:space="preserve">№ п/п</t>
  </si>
  <si>
    <t xml:space="preserve">Наименование услуги
</t>
  </si>
  <si>
    <t xml:space="preserve">Количество, шт.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</si>
  <si>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</si>
  <si>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</si>
  <si>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</si>
  <si>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</si>
  <si>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Коммерческое предложение № 1
(Вх. № 127
от 03.09.2026 г.)</t>
  </si>
  <si>
    <t xml:space="preserve">Коммерческое предложение № 2
(Вх. № 128
от 03.09.2026 г.)</t>
  </si>
  <si>
    <t xml:space="preserve">Коммерческое предложение № 3
(Вх. № 129
от 03.09.2026 г.)</t>
  </si>
  <si>
    <t xml:space="preserve">Средняя арифметическая цена за единицу    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</si>
  <si>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</si>
  <si>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</si>
  <si>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 xml:space="preserve">Техническое обслуживание МФУ Xerox B215
</t>
  </si>
  <si>
    <t xml:space="preserve">Ремонт узла захвата бумаги МФУ Xerox B215
</t>
  </si>
  <si>
    <t xml:space="preserve">Ремонт узла термозакрепления МФУ Xerox B215
</t>
  </si>
  <si>
    <t xml:space="preserve">Ремонт модуля сканирования МФУ Xerox B215
</t>
  </si>
  <si>
    <t xml:space="preserve">Ремонт платы форматирования МФУ Xerox B215
</t>
  </si>
  <si>
    <t xml:space="preserve">Ремонт драм-картриджа МФУ Xerox B215
</t>
  </si>
  <si>
    <t xml:space="preserve">Замена ролика захвата бумаги МФУ Xerox B215
</t>
  </si>
  <si>
    <t xml:space="preserve">Замена тормозной площадки МФУ Xerox B215
</t>
  </si>
  <si>
    <t xml:space="preserve">Замена тефлонового вала МФУ Xerox B215</t>
  </si>
  <si>
    <t xml:space="preserve">Замена резинового вала МФУ Xerox B215
</t>
  </si>
  <si>
    <t xml:space="preserve">Замена комплекта подшипников тефлонового вала МФУ Xerox B215
</t>
  </si>
  <si>
    <t xml:space="preserve">Диагностика МФУ Xerox B215
</t>
  </si>
  <si>
    <t xml:space="preserve">Начальная сумма цен единиц услуги, руб.</t>
  </si>
  <si>
    <t xml:space="preserve">Дата подготовки обоснования НМЦК: 03.09.2026 г.</t>
  </si>
  <si>
    <t xml:space="preserve">
При использовании в расчете НМЦК формулы вычисления НМЦК методом сопоставимых рыночных цен (анализа рынка), согласно Методическим рекомендациям, утвержденным Приказом Минэкономразвития России от 02.10.2013 № 567.</t>
  </si>
  <si>
    <t xml:space="preserve">Начальная сумма цен единиц услуги составляет: 22 166 (Двадцать две тысячи сто шестьдесят шесть) рублей 67 копеек.</t>
  </si>
  <si>
    <t xml:space="preserve">Максимальное значение цены контракта: 30 416 (Тридцать тысяч четыреста шестнадцать) рублей 67 копеек</t>
  </si>
  <si>
    <t xml:space="preserve">Ф.И.О. исполнителя/контактный телефон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</si>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</sst>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8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b val="0"/>
      <i val="0"/>
      <strike val="0"/>
      <u val="none"/>
      <sz val="12.000000"/>
      <name val="Times New Roman"/>
    </font>
    <font>
      <sz val="13.000000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45">
    <xf fontId="0" fillId="0" borderId="0" numFmtId="0" xfId="0"/>
    <xf fontId="2" fillId="0" borderId="0" numFmtId="0" xfId="0" applyFont="1"/>
    <xf fontId="3" fillId="0" borderId="0" numFmtId="0" xfId="0" applyFont="1" applyAlignment="1">
      <alignment horizontal="right"/>
    </xf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4" fillId="0" borderId="1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center" wrapText="1"/>
    </xf>
    <xf fontId="3" fillId="0" borderId="1" numFmtId="161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left" vertical="top" wrapText="1"/>
    </xf>
    <xf fontId="3" fillId="0" borderId="5" numFmtId="0" xfId="0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161" xfId="0" applyNumberFormat="1" applyFont="1" applyBorder="1" applyAlignment="1">
      <alignment horizontal="center" vertical="center" wrapText="1"/>
    </xf>
    <xf fontId="3" fillId="2" borderId="1" numFmtId="161" xfId="0" applyNumberFormat="1" applyFont="1" applyFill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5" fillId="0" borderId="6" numFmtId="0" xfId="0" applyFont="1" applyBorder="1" applyAlignment="1">
      <alignment horizontal="left" vertical="top" wrapText="1"/>
    </xf>
    <xf fontId="2" fillId="0" borderId="0" numFmtId="0" xfId="0" applyFont="1" applyAlignment="1">
      <alignment horizontal="center" vertical="top"/>
    </xf>
    <xf fontId="2" fillId="0" borderId="1" numFmtId="0" xfId="0" applyFont="1" applyBorder="1" applyAlignment="1">
      <alignment horizontal="center" vertical="top"/>
    </xf>
    <xf fontId="4" fillId="0" borderId="1" numFmtId="0" xfId="0" applyFont="1" applyBorder="1" applyAlignment="1">
      <alignment vertical="center" wrapText="1"/>
    </xf>
    <xf fontId="4" fillId="0" borderId="1" numFmtId="4" xfId="0" applyNumberFormat="1" applyFont="1" applyBorder="1" applyAlignment="1">
      <alignment horizontal="center" vertical="center" wrapText="1"/>
    </xf>
    <xf fontId="4" fillId="0" borderId="7" numFmtId="0" xfId="0" applyFont="1" applyBorder="1" applyAlignment="1">
      <alignment vertical="center" wrapText="1"/>
    </xf>
    <xf fontId="4" fillId="0" borderId="0" numFmtId="0" xfId="0" applyFont="1" applyAlignment="1">
      <alignment vertical="center" wrapText="1"/>
    </xf>
    <xf fontId="3" fillId="0" borderId="7" numFmtId="0" xfId="0" applyFont="1" applyBorder="1" applyAlignment="1">
      <alignment horizontal="center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vertical="center"/>
    </xf>
    <xf fontId="6" fillId="0" borderId="0" numFmtId="0" xfId="0" applyFont="1"/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justify" vertical="center" wrapText="1"/>
    </xf>
    <xf fontId="3" fillId="0" borderId="0" numFmtId="0" xfId="0" applyFont="1"/>
    <xf fontId="2" fillId="0" borderId="0" numFmtId="0" xfId="0" applyFont="1" applyAlignment="1">
      <alignment horizontal="center"/>
    </xf>
    <xf fontId="2" fillId="0" borderId="0" numFmtId="0" xfId="0" applyFont="1" applyAlignment="1">
      <alignment horizontal="center" wrapText="1"/>
    </xf>
    <xf fontId="4" fillId="0" borderId="0" numFmtId="0" xfId="0" applyFont="1" applyAlignment="1">
      <alignment horizontal="left" wrapText="1"/>
    </xf>
    <xf fontId="1" fillId="0" borderId="0" numFmtId="160" xfId="1" applyNumberFormat="1" applyFont="1"/>
    <xf fontId="7" fillId="0" borderId="0" numFmtId="0" xfId="0" applyFont="1" applyAlignment="1" applyProtection="1">
      <alignment vertical="center"/>
      <protection locked="0"/>
    </xf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66673</xdr:colOff>
      <xdr:row>8</xdr:row>
      <xdr:rowOff>1704974</xdr:rowOff>
    </xdr:from>
    <xdr:to>
      <xdr:col>10</xdr:col>
      <xdr:colOff>1552574</xdr:colOff>
      <xdr:row>8</xdr:row>
      <xdr:rowOff>2066924</xdr:rowOff>
    </xdr:to>
    <xdr:pic>
      <xdr:nvPicPr>
        <xdr:cNvPr id="6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521017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9</xdr:row>
      <xdr:rowOff>1704974</xdr:rowOff>
    </xdr:from>
    <xdr:to>
      <xdr:col>10</xdr:col>
      <xdr:colOff>1552574</xdr:colOff>
      <xdr:row>9</xdr:row>
      <xdr:rowOff>2066924</xdr:rowOff>
    </xdr:to>
    <xdr:pic>
      <xdr:nvPicPr>
        <xdr:cNvPr id="7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556259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10</xdr:row>
      <xdr:rowOff>1704974</xdr:rowOff>
    </xdr:from>
    <xdr:to>
      <xdr:col>10</xdr:col>
      <xdr:colOff>1552574</xdr:colOff>
      <xdr:row>10</xdr:row>
      <xdr:rowOff>2066924</xdr:rowOff>
    </xdr:to>
    <xdr:pic>
      <xdr:nvPicPr>
        <xdr:cNvPr id="8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591502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11</xdr:row>
      <xdr:rowOff>1704974</xdr:rowOff>
    </xdr:from>
    <xdr:to>
      <xdr:col>10</xdr:col>
      <xdr:colOff>1552574</xdr:colOff>
      <xdr:row>11</xdr:row>
      <xdr:rowOff>2066924</xdr:rowOff>
    </xdr:to>
    <xdr:pic>
      <xdr:nvPicPr>
        <xdr:cNvPr id="9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626744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12</xdr:row>
      <xdr:rowOff>1704974</xdr:rowOff>
    </xdr:from>
    <xdr:to>
      <xdr:col>10</xdr:col>
      <xdr:colOff>1552574</xdr:colOff>
      <xdr:row>12</xdr:row>
      <xdr:rowOff>2066924</xdr:rowOff>
    </xdr:to>
    <xdr:pic>
      <xdr:nvPicPr>
        <xdr:cNvPr id="10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661987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13</xdr:row>
      <xdr:rowOff>1704974</xdr:rowOff>
    </xdr:from>
    <xdr:to>
      <xdr:col>10</xdr:col>
      <xdr:colOff>1552574</xdr:colOff>
      <xdr:row>13</xdr:row>
      <xdr:rowOff>2066924</xdr:rowOff>
    </xdr:to>
    <xdr:pic>
      <xdr:nvPicPr>
        <xdr:cNvPr id="11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6972298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14</xdr:row>
      <xdr:rowOff>1704974</xdr:rowOff>
    </xdr:from>
    <xdr:to>
      <xdr:col>10</xdr:col>
      <xdr:colOff>1552574</xdr:colOff>
      <xdr:row>14</xdr:row>
      <xdr:rowOff>2066924</xdr:rowOff>
    </xdr:to>
    <xdr:pic>
      <xdr:nvPicPr>
        <xdr:cNvPr id="12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732472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15</xdr:row>
      <xdr:rowOff>1704974</xdr:rowOff>
    </xdr:from>
    <xdr:to>
      <xdr:col>10</xdr:col>
      <xdr:colOff>1552574</xdr:colOff>
      <xdr:row>15</xdr:row>
      <xdr:rowOff>2066924</xdr:rowOff>
    </xdr:to>
    <xdr:pic>
      <xdr:nvPicPr>
        <xdr:cNvPr id="13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767714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16</xdr:row>
      <xdr:rowOff>1704974</xdr:rowOff>
    </xdr:from>
    <xdr:to>
      <xdr:col>10</xdr:col>
      <xdr:colOff>1552574</xdr:colOff>
      <xdr:row>16</xdr:row>
      <xdr:rowOff>2066924</xdr:rowOff>
    </xdr:to>
    <xdr:pic>
      <xdr:nvPicPr>
        <xdr:cNvPr id="14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802957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17</xdr:row>
      <xdr:rowOff>1704974</xdr:rowOff>
    </xdr:from>
    <xdr:to>
      <xdr:col>10</xdr:col>
      <xdr:colOff>1552574</xdr:colOff>
      <xdr:row>17</xdr:row>
      <xdr:rowOff>2066924</xdr:rowOff>
    </xdr:to>
    <xdr:pic>
      <xdr:nvPicPr>
        <xdr:cNvPr id="15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838199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18</xdr:row>
      <xdr:rowOff>1704974</xdr:rowOff>
    </xdr:from>
    <xdr:to>
      <xdr:col>10</xdr:col>
      <xdr:colOff>1552574</xdr:colOff>
      <xdr:row>18</xdr:row>
      <xdr:rowOff>2066924</xdr:rowOff>
    </xdr:to>
    <xdr:pic>
      <xdr:nvPicPr>
        <xdr:cNvPr id="16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873442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19</xdr:row>
      <xdr:rowOff>1704974</xdr:rowOff>
    </xdr:from>
    <xdr:to>
      <xdr:col>10</xdr:col>
      <xdr:colOff>1552574</xdr:colOff>
      <xdr:row>19</xdr:row>
      <xdr:rowOff>2066924</xdr:rowOff>
    </xdr:to>
    <xdr:pic>
      <xdr:nvPicPr>
        <xdr:cNvPr id="17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908684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0</xdr:colOff>
      <xdr:row>20</xdr:row>
      <xdr:rowOff>1704974</xdr:rowOff>
    </xdr:from>
    <xdr:to>
      <xdr:col>10</xdr:col>
      <xdr:colOff>0</xdr:colOff>
      <xdr:row>21</xdr:row>
      <xdr:rowOff>2066924</xdr:rowOff>
    </xdr:to>
    <xdr:pic>
      <xdr:nvPicPr>
        <xdr:cNvPr id="18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01474" y="9277349"/>
          <a:ext cx="0" cy="1904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0</xdr:colOff>
      <xdr:row>20</xdr:row>
      <xdr:rowOff>1704974</xdr:rowOff>
    </xdr:from>
    <xdr:to>
      <xdr:col>10</xdr:col>
      <xdr:colOff>0</xdr:colOff>
      <xdr:row>21</xdr:row>
      <xdr:rowOff>2066924</xdr:rowOff>
    </xdr:to>
    <xdr:pic>
      <xdr:nvPicPr>
        <xdr:cNvPr id="19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01474" y="9277349"/>
          <a:ext cx="0" cy="1904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0</xdr:colOff>
      <xdr:row>20</xdr:row>
      <xdr:rowOff>1704974</xdr:rowOff>
    </xdr:from>
    <xdr:to>
      <xdr:col>10</xdr:col>
      <xdr:colOff>0</xdr:colOff>
      <xdr:row>21</xdr:row>
      <xdr:rowOff>2066924</xdr:rowOff>
    </xdr:to>
    <xdr:pic>
      <xdr:nvPicPr>
        <xdr:cNvPr id="20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01474" y="9277349"/>
          <a:ext cx="0" cy="1904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8</xdr:row>
      <xdr:rowOff>1704974</xdr:rowOff>
    </xdr:from>
    <xdr:to>
      <xdr:col>10</xdr:col>
      <xdr:colOff>1552574</xdr:colOff>
      <xdr:row>8</xdr:row>
      <xdr:rowOff>2066924</xdr:rowOff>
    </xdr:to>
    <xdr:pic>
      <xdr:nvPicPr>
        <xdr:cNvPr id="21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521017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9</xdr:row>
      <xdr:rowOff>1704974</xdr:rowOff>
    </xdr:from>
    <xdr:to>
      <xdr:col>10</xdr:col>
      <xdr:colOff>1552574</xdr:colOff>
      <xdr:row>9</xdr:row>
      <xdr:rowOff>2066924</xdr:rowOff>
    </xdr:to>
    <xdr:pic>
      <xdr:nvPicPr>
        <xdr:cNvPr id="22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556259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10</xdr:row>
      <xdr:rowOff>1704974</xdr:rowOff>
    </xdr:from>
    <xdr:to>
      <xdr:col>10</xdr:col>
      <xdr:colOff>1552574</xdr:colOff>
      <xdr:row>10</xdr:row>
      <xdr:rowOff>2066924</xdr:rowOff>
    </xdr:to>
    <xdr:pic>
      <xdr:nvPicPr>
        <xdr:cNvPr id="23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591502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11</xdr:row>
      <xdr:rowOff>1704974</xdr:rowOff>
    </xdr:from>
    <xdr:to>
      <xdr:col>10</xdr:col>
      <xdr:colOff>1552574</xdr:colOff>
      <xdr:row>11</xdr:row>
      <xdr:rowOff>2066924</xdr:rowOff>
    </xdr:to>
    <xdr:pic>
      <xdr:nvPicPr>
        <xdr:cNvPr id="24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626744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12</xdr:row>
      <xdr:rowOff>1704974</xdr:rowOff>
    </xdr:from>
    <xdr:to>
      <xdr:col>10</xdr:col>
      <xdr:colOff>1552574</xdr:colOff>
      <xdr:row>12</xdr:row>
      <xdr:rowOff>2066924</xdr:rowOff>
    </xdr:to>
    <xdr:pic>
      <xdr:nvPicPr>
        <xdr:cNvPr id="25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661987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13</xdr:row>
      <xdr:rowOff>1704974</xdr:rowOff>
    </xdr:from>
    <xdr:to>
      <xdr:col>10</xdr:col>
      <xdr:colOff>1552574</xdr:colOff>
      <xdr:row>13</xdr:row>
      <xdr:rowOff>2066924</xdr:rowOff>
    </xdr:to>
    <xdr:pic>
      <xdr:nvPicPr>
        <xdr:cNvPr id="26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6972298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14</xdr:row>
      <xdr:rowOff>1704974</xdr:rowOff>
    </xdr:from>
    <xdr:to>
      <xdr:col>10</xdr:col>
      <xdr:colOff>1552574</xdr:colOff>
      <xdr:row>14</xdr:row>
      <xdr:rowOff>2066924</xdr:rowOff>
    </xdr:to>
    <xdr:pic>
      <xdr:nvPicPr>
        <xdr:cNvPr id="27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732472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15</xdr:row>
      <xdr:rowOff>1704974</xdr:rowOff>
    </xdr:from>
    <xdr:to>
      <xdr:col>10</xdr:col>
      <xdr:colOff>1552574</xdr:colOff>
      <xdr:row>15</xdr:row>
      <xdr:rowOff>2066924</xdr:rowOff>
    </xdr:to>
    <xdr:pic>
      <xdr:nvPicPr>
        <xdr:cNvPr id="28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767714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16</xdr:row>
      <xdr:rowOff>1704974</xdr:rowOff>
    </xdr:from>
    <xdr:to>
      <xdr:col>10</xdr:col>
      <xdr:colOff>1552574</xdr:colOff>
      <xdr:row>16</xdr:row>
      <xdr:rowOff>2066924</xdr:rowOff>
    </xdr:to>
    <xdr:pic>
      <xdr:nvPicPr>
        <xdr:cNvPr id="29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802957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17</xdr:row>
      <xdr:rowOff>1704974</xdr:rowOff>
    </xdr:from>
    <xdr:to>
      <xdr:col>10</xdr:col>
      <xdr:colOff>1552574</xdr:colOff>
      <xdr:row>17</xdr:row>
      <xdr:rowOff>2066924</xdr:rowOff>
    </xdr:to>
    <xdr:pic>
      <xdr:nvPicPr>
        <xdr:cNvPr id="30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838199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18</xdr:row>
      <xdr:rowOff>1704974</xdr:rowOff>
    </xdr:from>
    <xdr:to>
      <xdr:col>10</xdr:col>
      <xdr:colOff>1552574</xdr:colOff>
      <xdr:row>18</xdr:row>
      <xdr:rowOff>2066924</xdr:rowOff>
    </xdr:to>
    <xdr:pic>
      <xdr:nvPicPr>
        <xdr:cNvPr id="31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8734424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66673</xdr:colOff>
      <xdr:row>19</xdr:row>
      <xdr:rowOff>1704974</xdr:rowOff>
    </xdr:from>
    <xdr:to>
      <xdr:col>10</xdr:col>
      <xdr:colOff>1552574</xdr:colOff>
      <xdr:row>19</xdr:row>
      <xdr:rowOff>2066924</xdr:rowOff>
    </xdr:to>
    <xdr:pic>
      <xdr:nvPicPr>
        <xdr:cNvPr id="32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68149" y="9086849"/>
          <a:ext cx="1485899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0</xdr:colOff>
      <xdr:row>20</xdr:row>
      <xdr:rowOff>1704974</xdr:rowOff>
    </xdr:from>
    <xdr:to>
      <xdr:col>10</xdr:col>
      <xdr:colOff>0</xdr:colOff>
      <xdr:row>21</xdr:row>
      <xdr:rowOff>2066924</xdr:rowOff>
    </xdr:to>
    <xdr:pic>
      <xdr:nvPicPr>
        <xdr:cNvPr id="33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01474" y="9277349"/>
          <a:ext cx="0" cy="1904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0</xdr:colOff>
      <xdr:row>20</xdr:row>
      <xdr:rowOff>1704974</xdr:rowOff>
    </xdr:from>
    <xdr:to>
      <xdr:col>10</xdr:col>
      <xdr:colOff>0</xdr:colOff>
      <xdr:row>21</xdr:row>
      <xdr:rowOff>2066924</xdr:rowOff>
    </xdr:to>
    <xdr:pic>
      <xdr:nvPicPr>
        <xdr:cNvPr id="34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01474" y="9277349"/>
          <a:ext cx="0" cy="1904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0</xdr:colOff>
      <xdr:row>20</xdr:row>
      <xdr:rowOff>1704974</xdr:rowOff>
    </xdr:from>
    <xdr:to>
      <xdr:col>10</xdr:col>
      <xdr:colOff>0</xdr:colOff>
      <xdr:row>21</xdr:row>
      <xdr:rowOff>2066924</xdr:rowOff>
    </xdr:to>
    <xdr:pic>
      <xdr:nvPicPr>
        <xdr:cNvPr id="35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801474" y="9277349"/>
          <a:ext cx="0" cy="1904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Ruler="1" view="pageBreakPreview" topLeftCell="A10" zoomScale="85" workbookViewId="0">
      <selection activeCell="N15" activeCellId="0" sqref="N15"/>
    </sheetView>
  </sheetViews>
  <sheetFormatPr defaultRowHeight="14.25"/>
  <cols>
    <col customWidth="1" min="1" max="1" style="1" width="5"/>
    <col customWidth="1" min="2" max="2" style="1" width="50.57421875"/>
    <col customWidth="1" min="3" max="3" style="1" width="13.5703125"/>
    <col customWidth="1" min="4" max="4" style="1" width="15.7109375"/>
    <col customWidth="1" min="5" max="7" style="1" width="15.5703125"/>
    <col customWidth="1" min="8" max="8" style="1" width="17.5703125"/>
    <col customWidth="1" min="9" max="9" style="1" width="15.42578125"/>
    <col customWidth="1" min="10" max="10" style="1" width="15.5703125"/>
    <col customWidth="1" min="11" max="11" style="1" width="25.7109375"/>
    <col min="12" max="16384" style="1" width="9.140625"/>
  </cols>
  <sheetData>
    <row r="1" ht="15">
      <c r="H1" s="2"/>
      <c r="I1" s="2"/>
      <c r="J1" s="2"/>
      <c r="K1" s="2"/>
    </row>
    <row r="2" ht="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ht="15">
      <c r="B3" s="3"/>
      <c r="C3" s="3"/>
      <c r="D3" s="3"/>
      <c r="E3" s="3"/>
      <c r="F3" s="3"/>
      <c r="G3" s="3"/>
      <c r="H3" s="3"/>
      <c r="I3" s="3"/>
      <c r="J3" s="3"/>
      <c r="K3" s="3"/>
    </row>
    <row r="4" ht="66.75" customHeight="1">
      <c r="A4" s="4" t="s">
        <v>1</v>
      </c>
      <c r="B4" s="4"/>
      <c r="C4" s="4"/>
      <c r="D4" s="4"/>
      <c r="E4" s="4"/>
      <c r="F4" s="5" t="s">
        <v>2</v>
      </c>
      <c r="G4" s="5"/>
      <c r="H4" s="5"/>
      <c r="I4" s="5"/>
      <c r="J4" s="5"/>
      <c r="K4" s="5"/>
    </row>
    <row r="5" ht="19.5" customHeight="1">
      <c r="A5" s="4" t="s">
        <v>3</v>
      </c>
      <c r="B5" s="4"/>
      <c r="C5" s="4"/>
      <c r="D5" s="4"/>
      <c r="E5" s="4"/>
      <c r="F5" s="6" t="s">
        <v>4</v>
      </c>
      <c r="G5" s="6"/>
      <c r="H5" s="6"/>
      <c r="I5" s="6"/>
      <c r="J5" s="6"/>
      <c r="K5" s="6"/>
    </row>
    <row r="6" ht="24" customHeight="1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64.5" customHeight="1">
      <c r="A7" s="8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/>
      <c r="G7" s="9"/>
      <c r="H7" s="10" t="s">
        <v>11</v>
      </c>
      <c r="I7" s="10"/>
      <c r="J7" s="10"/>
      <c r="K7" s="11" t="s">
        <v>12</v>
      </c>
    </row>
    <row r="8" ht="162.75" customHeight="1">
      <c r="A8" s="12"/>
      <c r="B8" s="9"/>
      <c r="C8" s="9"/>
      <c r="D8" s="9"/>
      <c r="E8" s="13" t="s">
        <v>13</v>
      </c>
      <c r="F8" s="13" t="s">
        <v>14</v>
      </c>
      <c r="G8" s="13" t="s">
        <v>15</v>
      </c>
      <c r="H8" s="14" t="s">
        <v>16</v>
      </c>
      <c r="I8" s="14" t="s">
        <v>17</v>
      </c>
      <c r="J8" s="14" t="s">
        <v>18</v>
      </c>
      <c r="K8" s="15"/>
    </row>
    <row r="9" ht="27.75" customHeight="1">
      <c r="A9" s="16">
        <v>1</v>
      </c>
      <c r="B9" s="17" t="s">
        <v>19</v>
      </c>
      <c r="C9" s="18">
        <v>1</v>
      </c>
      <c r="D9" s="12">
        <v>3</v>
      </c>
      <c r="E9" s="19">
        <v>2500</v>
      </c>
      <c r="F9" s="20">
        <v>2540</v>
      </c>
      <c r="G9" s="20">
        <v>2520</v>
      </c>
      <c r="H9" s="21">
        <f t="shared" ref="H9:H20" si="0">(E9+F9+G9)/D9</f>
        <v>2520</v>
      </c>
      <c r="I9" s="22">
        <f t="shared" ref="I9:I20" si="1">SQRT((POWER(E9-H9,2)+POWER(F9-H9,2)+POWER(G9-H9,2))/(D9-1))</f>
        <v>20</v>
      </c>
      <c r="J9" s="23">
        <f t="shared" ref="J9:J20" si="2">I9/H9*100</f>
        <v>0.79365079365079361</v>
      </c>
      <c r="K9" s="13">
        <f>H9</f>
        <v>2520</v>
      </c>
    </row>
    <row r="10" ht="27.75" customHeight="1">
      <c r="A10" s="16">
        <v>2</v>
      </c>
      <c r="B10" s="24" t="s">
        <v>20</v>
      </c>
      <c r="C10" s="18">
        <v>1</v>
      </c>
      <c r="D10" s="12">
        <v>3</v>
      </c>
      <c r="E10" s="22">
        <v>1200</v>
      </c>
      <c r="F10" s="13">
        <v>1240</v>
      </c>
      <c r="G10" s="13">
        <v>1220</v>
      </c>
      <c r="H10" s="21">
        <f t="shared" si="0"/>
        <v>1220</v>
      </c>
      <c r="I10" s="22">
        <f t="shared" si="1"/>
        <v>20</v>
      </c>
      <c r="J10" s="23">
        <f t="shared" si="2"/>
        <v>1.639344262295082</v>
      </c>
      <c r="K10" s="13">
        <f t="shared" ref="K10:K20" si="3">H10</f>
        <v>1220</v>
      </c>
    </row>
    <row r="11" ht="27.75" customHeight="1">
      <c r="A11" s="16">
        <v>3</v>
      </c>
      <c r="B11" s="24" t="s">
        <v>21</v>
      </c>
      <c r="C11" s="18">
        <v>1</v>
      </c>
      <c r="D11" s="12">
        <v>3</v>
      </c>
      <c r="E11" s="22">
        <v>2870</v>
      </c>
      <c r="F11" s="13">
        <v>2910</v>
      </c>
      <c r="G11" s="13">
        <v>2890</v>
      </c>
      <c r="H11" s="21">
        <f t="shared" si="0"/>
        <v>2890</v>
      </c>
      <c r="I11" s="22">
        <f t="shared" si="1"/>
        <v>20</v>
      </c>
      <c r="J11" s="23">
        <f t="shared" si="2"/>
        <v>0.69204152249134954</v>
      </c>
      <c r="K11" s="13">
        <f t="shared" si="3"/>
        <v>2890</v>
      </c>
    </row>
    <row r="12" ht="29.25" customHeight="1">
      <c r="A12" s="16">
        <v>4</v>
      </c>
      <c r="B12" s="24" t="s">
        <v>22</v>
      </c>
      <c r="C12" s="18">
        <v>1</v>
      </c>
      <c r="D12" s="12">
        <v>3</v>
      </c>
      <c r="E12" s="22">
        <v>1440</v>
      </c>
      <c r="F12" s="13">
        <v>1480</v>
      </c>
      <c r="G12" s="13">
        <v>1460</v>
      </c>
      <c r="H12" s="13">
        <f t="shared" si="0"/>
        <v>1460</v>
      </c>
      <c r="I12" s="22">
        <f t="shared" si="1"/>
        <v>20</v>
      </c>
      <c r="J12" s="23">
        <f t="shared" si="2"/>
        <v>1.3698630136986301</v>
      </c>
      <c r="K12" s="13">
        <f t="shared" si="3"/>
        <v>1460</v>
      </c>
    </row>
    <row r="13" ht="27.75" customHeight="1">
      <c r="A13" s="16">
        <v>5</v>
      </c>
      <c r="B13" s="24" t="s">
        <v>23</v>
      </c>
      <c r="C13" s="18">
        <v>1</v>
      </c>
      <c r="D13" s="12">
        <v>3</v>
      </c>
      <c r="E13" s="22">
        <v>3870</v>
      </c>
      <c r="F13" s="13">
        <v>3910</v>
      </c>
      <c r="G13" s="13">
        <v>3890</v>
      </c>
      <c r="H13" s="13">
        <f t="shared" si="0"/>
        <v>3890</v>
      </c>
      <c r="I13" s="22">
        <f t="shared" si="1"/>
        <v>20</v>
      </c>
      <c r="J13" s="23">
        <f t="shared" si="2"/>
        <v>0.51413881748071977</v>
      </c>
      <c r="K13" s="13">
        <f t="shared" si="3"/>
        <v>3890</v>
      </c>
    </row>
    <row r="14" ht="27.75" customHeight="1">
      <c r="A14" s="16">
        <v>6</v>
      </c>
      <c r="B14" s="24" t="s">
        <v>24</v>
      </c>
      <c r="C14" s="18">
        <v>1</v>
      </c>
      <c r="D14" s="12">
        <v>3</v>
      </c>
      <c r="E14" s="22">
        <v>1650</v>
      </c>
      <c r="F14" s="13">
        <v>1690</v>
      </c>
      <c r="G14" s="13">
        <v>1670</v>
      </c>
      <c r="H14" s="13">
        <f t="shared" si="0"/>
        <v>1670</v>
      </c>
      <c r="I14" s="22">
        <f t="shared" si="1"/>
        <v>20</v>
      </c>
      <c r="J14" s="23">
        <f t="shared" si="2"/>
        <v>1.1976047904191618</v>
      </c>
      <c r="K14" s="13">
        <f t="shared" si="3"/>
        <v>1670</v>
      </c>
    </row>
    <row r="15" ht="27.75" customHeight="1">
      <c r="A15" s="16">
        <v>7</v>
      </c>
      <c r="B15" s="24" t="s">
        <v>25</v>
      </c>
      <c r="C15" s="18">
        <v>1</v>
      </c>
      <c r="D15" s="12">
        <v>3</v>
      </c>
      <c r="E15" s="22">
        <v>840</v>
      </c>
      <c r="F15" s="13">
        <v>880</v>
      </c>
      <c r="G15" s="13">
        <v>860</v>
      </c>
      <c r="H15" s="13">
        <f t="shared" si="0"/>
        <v>860</v>
      </c>
      <c r="I15" s="22">
        <f t="shared" si="1"/>
        <v>20</v>
      </c>
      <c r="J15" s="23">
        <f t="shared" si="2"/>
        <v>2.3255813953488373</v>
      </c>
      <c r="K15" s="13">
        <f t="shared" si="3"/>
        <v>860</v>
      </c>
    </row>
    <row r="16" ht="27.75" customHeight="1">
      <c r="A16" s="16">
        <v>8</v>
      </c>
      <c r="B16" s="24" t="s">
        <v>26</v>
      </c>
      <c r="C16" s="18">
        <v>1</v>
      </c>
      <c r="D16" s="12">
        <v>3</v>
      </c>
      <c r="E16" s="22">
        <v>760</v>
      </c>
      <c r="F16" s="13">
        <v>800</v>
      </c>
      <c r="G16" s="13">
        <v>780</v>
      </c>
      <c r="H16" s="13">
        <f t="shared" si="0"/>
        <v>780</v>
      </c>
      <c r="I16" s="22">
        <f t="shared" si="1"/>
        <v>20</v>
      </c>
      <c r="J16" s="23">
        <f t="shared" si="2"/>
        <v>2.5641025641025639</v>
      </c>
      <c r="K16" s="13">
        <f t="shared" si="3"/>
        <v>780</v>
      </c>
    </row>
    <row r="17" ht="27.75" customHeight="1">
      <c r="A17" s="16">
        <v>9</v>
      </c>
      <c r="B17" s="24" t="s">
        <v>27</v>
      </c>
      <c r="C17" s="18">
        <v>1</v>
      </c>
      <c r="D17" s="12">
        <v>3</v>
      </c>
      <c r="E17" s="22">
        <v>2320</v>
      </c>
      <c r="F17" s="13">
        <v>2360</v>
      </c>
      <c r="G17" s="13">
        <v>2340</v>
      </c>
      <c r="H17" s="13">
        <f t="shared" si="0"/>
        <v>2340</v>
      </c>
      <c r="I17" s="22">
        <f t="shared" si="1"/>
        <v>20</v>
      </c>
      <c r="J17" s="23">
        <f t="shared" si="2"/>
        <v>0.85470085470085477</v>
      </c>
      <c r="K17" s="13">
        <f t="shared" si="3"/>
        <v>2340</v>
      </c>
    </row>
    <row r="18" ht="27.75" customHeight="1">
      <c r="A18" s="16">
        <v>10</v>
      </c>
      <c r="B18" s="24" t="s">
        <v>28</v>
      </c>
      <c r="C18" s="18">
        <v>1</v>
      </c>
      <c r="D18" s="12">
        <v>3</v>
      </c>
      <c r="E18" s="22">
        <v>2326.6700000000001</v>
      </c>
      <c r="F18" s="13">
        <v>2366.6700000000001</v>
      </c>
      <c r="G18" s="13">
        <v>2346.6700000000001</v>
      </c>
      <c r="H18" s="13">
        <f t="shared" si="0"/>
        <v>2346.6700000000001</v>
      </c>
      <c r="I18" s="22">
        <f t="shared" si="1"/>
        <v>20</v>
      </c>
      <c r="J18" s="23">
        <f t="shared" si="2"/>
        <v>0.85227151665977741</v>
      </c>
      <c r="K18" s="13">
        <f t="shared" si="3"/>
        <v>2346.6700000000001</v>
      </c>
    </row>
    <row r="19" ht="31.5" customHeight="1">
      <c r="A19" s="16">
        <v>11</v>
      </c>
      <c r="B19" s="24" t="s">
        <v>29</v>
      </c>
      <c r="C19" s="18">
        <v>1</v>
      </c>
      <c r="D19" s="12">
        <v>3</v>
      </c>
      <c r="E19" s="22">
        <v>1560</v>
      </c>
      <c r="F19" s="13">
        <v>1600</v>
      </c>
      <c r="G19" s="13">
        <v>1580</v>
      </c>
      <c r="H19" s="13">
        <f t="shared" si="0"/>
        <v>1580</v>
      </c>
      <c r="I19" s="22">
        <f t="shared" si="1"/>
        <v>20</v>
      </c>
      <c r="J19" s="23">
        <f t="shared" si="2"/>
        <v>1.2658227848101267</v>
      </c>
      <c r="K19" s="13">
        <f t="shared" si="3"/>
        <v>1580</v>
      </c>
    </row>
    <row r="20" ht="27.75" customHeight="1">
      <c r="A20" s="16">
        <v>12</v>
      </c>
      <c r="B20" s="24" t="s">
        <v>30</v>
      </c>
      <c r="C20" s="18">
        <v>1</v>
      </c>
      <c r="D20" s="12">
        <v>3</v>
      </c>
      <c r="E20" s="22">
        <v>590</v>
      </c>
      <c r="F20" s="13">
        <v>630</v>
      </c>
      <c r="G20" s="13">
        <v>610</v>
      </c>
      <c r="H20" s="13">
        <f t="shared" si="0"/>
        <v>610</v>
      </c>
      <c r="I20" s="22">
        <f t="shared" si="1"/>
        <v>20</v>
      </c>
      <c r="J20" s="23">
        <f t="shared" si="2"/>
        <v>3.278688524590164</v>
      </c>
      <c r="K20" s="13">
        <f t="shared" si="3"/>
        <v>610</v>
      </c>
    </row>
    <row r="21" s="25" customFormat="1" ht="15">
      <c r="A21" s="26"/>
      <c r="B21" s="27" t="s">
        <v>31</v>
      </c>
      <c r="C21" s="27"/>
      <c r="D21" s="4"/>
      <c r="E21" s="28"/>
      <c r="F21" s="28"/>
      <c r="G21" s="28"/>
      <c r="H21" s="13"/>
      <c r="I21" s="28"/>
      <c r="J21" s="28"/>
      <c r="K21" s="28">
        <f>SUM(K9:K20)</f>
        <v>22166.669999999998</v>
      </c>
    </row>
    <row r="22" s="25" customFormat="1" ht="15">
      <c r="A22" s="25"/>
      <c r="B22" s="29"/>
      <c r="C22" s="29"/>
      <c r="D22" s="29"/>
      <c r="E22" s="29"/>
      <c r="F22" s="29"/>
      <c r="G22" s="30"/>
      <c r="H22" s="25"/>
      <c r="I22" s="31" t="s">
        <v>32</v>
      </c>
      <c r="J22" s="31"/>
      <c r="K22" s="31"/>
    </row>
    <row r="23" s="25" customFormat="1" ht="58.5" customHeight="1">
      <c r="A23" s="32" t="s">
        <v>33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="25" customFormat="1" ht="15">
      <c r="A24" s="25"/>
      <c r="B24" s="33" t="s">
        <v>34</v>
      </c>
      <c r="C24" s="30"/>
      <c r="D24" s="30"/>
      <c r="E24" s="30"/>
      <c r="F24" s="30"/>
      <c r="G24" s="30"/>
      <c r="H24" s="25"/>
      <c r="I24" s="1"/>
      <c r="J24" s="1"/>
      <c r="K24" s="1"/>
    </row>
    <row r="25" s="25" customFormat="1" ht="15.75">
      <c r="A25" s="25"/>
      <c r="B25" s="33" t="s">
        <v>35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="25" customFormat="1" ht="15.75" customHeight="1">
      <c r="A26" s="25"/>
      <c r="B26" s="35"/>
      <c r="C26" s="35"/>
      <c r="D26" s="36"/>
      <c r="E26" s="37"/>
      <c r="F26" s="30"/>
      <c r="G26" s="30"/>
      <c r="H26" s="38"/>
      <c r="I26" s="25"/>
      <c r="J26" s="25"/>
      <c r="K26" s="25"/>
    </row>
    <row r="27" s="25" customFormat="1" ht="27" customHeight="1">
      <c r="A27" s="25"/>
      <c r="B27" s="39" t="s">
        <v>36</v>
      </c>
      <c r="C27" s="39"/>
      <c r="D27" s="38"/>
      <c r="E27" s="38"/>
      <c r="F27" s="30"/>
      <c r="G27" s="30"/>
      <c r="H27" s="38"/>
      <c r="I27" s="25"/>
      <c r="J27" s="25"/>
      <c r="K27" s="25"/>
    </row>
    <row r="28" s="25" customFormat="1" ht="24">
      <c r="B28" s="40" t="s">
        <v>37</v>
      </c>
      <c r="C28" s="40"/>
      <c r="D28" s="1"/>
      <c r="E28" s="1"/>
      <c r="F28" s="30"/>
      <c r="G28" s="30"/>
      <c r="H28" s="38"/>
      <c r="K28" s="25"/>
    </row>
    <row r="29" s="25" customFormat="1" ht="33" customHeight="1">
      <c r="B29" s="41"/>
      <c r="C29" s="41"/>
      <c r="D29" s="41"/>
      <c r="E29" s="41"/>
      <c r="F29" s="30"/>
      <c r="G29" s="30"/>
      <c r="I29" s="1"/>
      <c r="J29" s="1"/>
      <c r="K29" s="1"/>
      <c r="M29" s="38"/>
    </row>
    <row r="30" s="25" customFormat="1" ht="7.5" customHeight="1">
      <c r="B30" s="30"/>
      <c r="C30" s="30"/>
      <c r="D30" s="30"/>
      <c r="E30" s="30"/>
      <c r="F30" s="30"/>
      <c r="G30" s="30"/>
      <c r="H30" s="1"/>
      <c r="I30" s="42"/>
      <c r="J30" s="1"/>
      <c r="K30" s="1"/>
    </row>
    <row r="31" s="43" customFormat="1" ht="31.5" customHeight="1">
      <c r="B31" s="30"/>
      <c r="C31" s="30"/>
      <c r="D31" s="30"/>
      <c r="E31" s="30"/>
      <c r="F31" s="30"/>
      <c r="G31" s="30"/>
      <c r="H31" s="1"/>
      <c r="I31" s="42"/>
      <c r="J31" s="1"/>
      <c r="K31" s="1"/>
    </row>
    <row r="32">
      <c r="I32" s="42"/>
    </row>
    <row r="33" ht="31.5" customHeight="1">
      <c r="I33" s="42"/>
    </row>
    <row r="34" ht="15.75" customHeight="1">
      <c r="I34" s="42"/>
    </row>
    <row r="35" ht="15.75" customHeight="1"/>
    <row r="36" ht="15.75" customHeight="1">
      <c r="I36" s="42"/>
      <c r="J36" s="44"/>
    </row>
    <row r="37">
      <c r="I37" s="44"/>
    </row>
    <row r="40">
      <c r="I40" s="42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H1:K1"/>
    <mergeCell ref="B2:K2"/>
    <mergeCell ref="A4:E4"/>
    <mergeCell ref="F4:K4"/>
    <mergeCell ref="A5:E5"/>
    <mergeCell ref="F5:K5"/>
    <mergeCell ref="A6:K6"/>
    <mergeCell ref="A7:A8"/>
    <mergeCell ref="B7:B8"/>
    <mergeCell ref="C7:C8"/>
    <mergeCell ref="D7:D8"/>
    <mergeCell ref="E7:G7"/>
    <mergeCell ref="H7:J7"/>
    <mergeCell ref="K7:K8"/>
    <mergeCell ref="I22:K22"/>
    <mergeCell ref="A23:K23"/>
    <mergeCell ref="B29:E29"/>
  </mergeCells>
  <printOptions headings="0" gridLines="0"/>
  <pageMargins left="0.51181102362204722" right="0.51181102362204722" top="0.74803149606299213" bottom="0.74803149606299213" header="0.51181102362204722" footer="0.51181102362204722"/>
  <pageSetup paperSize="9" scale="52" firstPageNumber="0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1" manualBreakCount="1">
    <brk id="36" man="1" max="11" mi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7</cp:revision>
  <dcterms:created xsi:type="dcterms:W3CDTF">2014-02-03T17:42:58Z</dcterms:created>
  <dcterms:modified xsi:type="dcterms:W3CDTF">2026-09-02T15:47:15Z</dcterms:modified>
</cp:coreProperties>
</file>