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20" yWindow="-120" windowWidth="19320" windowHeight="13140"/>
  </bookViews>
  <sheets>
    <sheet name="С Техмаркетом" sheetId="11" r:id="rId1"/>
    <sheet name="Основной " sheetId="10" r:id="rId2"/>
    <sheet name="3 КП" sheetId="8" r:id="rId3"/>
    <sheet name="Лист1" sheetId="9" r:id="rId4"/>
    <sheet name="Лист4" sheetId="12" r:id="rId5"/>
  </sheets>
  <definedNames>
    <definedName name="_xlnm.Print_Area" localSheetId="0">'С Техмаркетом'!$A$2:$U$22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U9" i="11"/>
  <c r="U12"/>
  <c r="U11"/>
  <c r="U10"/>
  <c r="P10"/>
  <c r="R10"/>
  <c r="S10" s="1"/>
  <c r="T10" s="1"/>
  <c r="O10"/>
  <c r="Q10" s="1"/>
  <c r="E10"/>
  <c r="F10"/>
  <c r="G10"/>
  <c r="H10"/>
  <c r="I10"/>
  <c r="E11"/>
  <c r="F11"/>
  <c r="G11"/>
  <c r="H11"/>
  <c r="I11"/>
  <c r="O11"/>
  <c r="P11"/>
  <c r="Q11" s="1"/>
  <c r="R11"/>
  <c r="S11" s="1"/>
  <c r="T11" s="1"/>
  <c r="R9"/>
  <c r="S9" s="1"/>
  <c r="T9" s="1"/>
  <c r="P9"/>
  <c r="O9"/>
  <c r="E9"/>
  <c r="F9"/>
  <c r="G9"/>
  <c r="H9"/>
  <c r="I9"/>
  <c r="O17" l="1"/>
  <c r="Q9"/>
  <c r="F8"/>
  <c r="G8"/>
  <c r="H8"/>
  <c r="I8"/>
  <c r="E8"/>
  <c r="P9" i="8"/>
  <c r="F9"/>
  <c r="G9"/>
  <c r="H9"/>
  <c r="M9"/>
  <c r="N9"/>
  <c r="Q9"/>
  <c r="R9" s="1"/>
  <c r="S9" s="1"/>
  <c r="F10"/>
  <c r="G10"/>
  <c r="H10"/>
  <c r="M10"/>
  <c r="N10"/>
  <c r="P10"/>
  <c r="Q10" s="1"/>
  <c r="R10" s="1"/>
  <c r="S10" s="1"/>
  <c r="F11"/>
  <c r="G11"/>
  <c r="H11"/>
  <c r="M11"/>
  <c r="N11"/>
  <c r="P11"/>
  <c r="Q11" s="1"/>
  <c r="R11" s="1"/>
  <c r="S11" s="1"/>
  <c r="F12"/>
  <c r="G12"/>
  <c r="H12"/>
  <c r="M12"/>
  <c r="N12"/>
  <c r="P12"/>
  <c r="Q12" s="1"/>
  <c r="R12" s="1"/>
  <c r="S12" s="1"/>
  <c r="F13"/>
  <c r="G13"/>
  <c r="H13"/>
  <c r="M13"/>
  <c r="N13"/>
  <c r="P13"/>
  <c r="Q13" s="1"/>
  <c r="R13" s="1"/>
  <c r="S13" s="1"/>
  <c r="F14"/>
  <c r="G14"/>
  <c r="H14"/>
  <c r="M14"/>
  <c r="N14"/>
  <c r="P14"/>
  <c r="Q14" s="1"/>
  <c r="R14" s="1"/>
  <c r="S14" s="1"/>
  <c r="F15"/>
  <c r="G15"/>
  <c r="H15"/>
  <c r="M15"/>
  <c r="N15"/>
  <c r="P15"/>
  <c r="Q15" s="1"/>
  <c r="R15" s="1"/>
  <c r="S15" s="1"/>
  <c r="F16"/>
  <c r="G16"/>
  <c r="H16"/>
  <c r="M16"/>
  <c r="N16"/>
  <c r="P16"/>
  <c r="Q16" s="1"/>
  <c r="R16" s="1"/>
  <c r="S16" s="1"/>
  <c r="F17"/>
  <c r="G17"/>
  <c r="H17"/>
  <c r="M17"/>
  <c r="N17"/>
  <c r="P17"/>
  <c r="Q17" s="1"/>
  <c r="R17" s="1"/>
  <c r="S17" s="1"/>
  <c r="F18"/>
  <c r="G18"/>
  <c r="H18"/>
  <c r="P52" s="1"/>
  <c r="M18"/>
  <c r="N18"/>
  <c r="P18"/>
  <c r="Q18" s="1"/>
  <c r="R18" s="1"/>
  <c r="S18" s="1"/>
  <c r="M51" s="1"/>
  <c r="M19"/>
  <c r="N19"/>
  <c r="P19"/>
  <c r="Q19" s="1"/>
  <c r="R19" s="1"/>
  <c r="S19" s="1"/>
  <c r="M20"/>
  <c r="N20"/>
  <c r="P20"/>
  <c r="Q20" s="1"/>
  <c r="R20" s="1"/>
  <c r="S20" s="1"/>
  <c r="M21"/>
  <c r="N21"/>
  <c r="P21"/>
  <c r="Q21" s="1"/>
  <c r="R21" s="1"/>
  <c r="S21" s="1"/>
  <c r="M22"/>
  <c r="N22"/>
  <c r="P22"/>
  <c r="Q22" s="1"/>
  <c r="R22" s="1"/>
  <c r="S22" s="1"/>
  <c r="M23"/>
  <c r="N23"/>
  <c r="P23"/>
  <c r="Q23" s="1"/>
  <c r="R23" s="1"/>
  <c r="S23" s="1"/>
  <c r="M24"/>
  <c r="N24"/>
  <c r="P24"/>
  <c r="Q24" s="1"/>
  <c r="R24" s="1"/>
  <c r="S24" s="1"/>
  <c r="M25"/>
  <c r="N25"/>
  <c r="P25"/>
  <c r="Q25" s="1"/>
  <c r="R25" s="1"/>
  <c r="S25" s="1"/>
  <c r="M26"/>
  <c r="N26"/>
  <c r="P26"/>
  <c r="Q26" s="1"/>
  <c r="R26" s="1"/>
  <c r="S26" s="1"/>
  <c r="M27"/>
  <c r="N27"/>
  <c r="P27"/>
  <c r="Q27" s="1"/>
  <c r="R27" s="1"/>
  <c r="S27" s="1"/>
  <c r="M28"/>
  <c r="N28"/>
  <c r="P28"/>
  <c r="Q28" s="1"/>
  <c r="R28" s="1"/>
  <c r="S28" s="1"/>
  <c r="M29"/>
  <c r="N29"/>
  <c r="P29"/>
  <c r="Q29" s="1"/>
  <c r="R29" s="1"/>
  <c r="S29" s="1"/>
  <c r="M30"/>
  <c r="N30"/>
  <c r="P30"/>
  <c r="Q30" s="1"/>
  <c r="R30" s="1"/>
  <c r="S30" s="1"/>
  <c r="M31"/>
  <c r="N31"/>
  <c r="P31"/>
  <c r="Q31" s="1"/>
  <c r="R31" s="1"/>
  <c r="S31" s="1"/>
  <c r="M32"/>
  <c r="N32"/>
  <c r="P32"/>
  <c r="Q32" s="1"/>
  <c r="R32" s="1"/>
  <c r="S32" s="1"/>
  <c r="M33"/>
  <c r="N33"/>
  <c r="P33"/>
  <c r="Q33" s="1"/>
  <c r="R33" s="1"/>
  <c r="S33" s="1"/>
  <c r="M34"/>
  <c r="N34"/>
  <c r="P34"/>
  <c r="Q34" s="1"/>
  <c r="R34" s="1"/>
  <c r="S34" s="1"/>
  <c r="M35"/>
  <c r="N35"/>
  <c r="P35"/>
  <c r="Q35" s="1"/>
  <c r="R35" s="1"/>
  <c r="S35" s="1"/>
  <c r="M36"/>
  <c r="N36"/>
  <c r="P36"/>
  <c r="Q36" s="1"/>
  <c r="R36" s="1"/>
  <c r="S36" s="1"/>
  <c r="M37"/>
  <c r="N37"/>
  <c r="P37"/>
  <c r="Q37" s="1"/>
  <c r="R37" s="1"/>
  <c r="S37" s="1"/>
  <c r="M38"/>
  <c r="N38"/>
  <c r="P38"/>
  <c r="Q38" s="1"/>
  <c r="R38" s="1"/>
  <c r="S38" s="1"/>
  <c r="M39"/>
  <c r="N39"/>
  <c r="P39"/>
  <c r="Q39" s="1"/>
  <c r="R39" s="1"/>
  <c r="S39" s="1"/>
  <c r="M40"/>
  <c r="N40"/>
  <c r="P40"/>
  <c r="Q40" s="1"/>
  <c r="R40" s="1"/>
  <c r="S40" s="1"/>
  <c r="S40" i="10"/>
  <c r="T40" s="1"/>
  <c r="U40" s="1"/>
  <c r="R40"/>
  <c r="P40"/>
  <c r="O40"/>
  <c r="R39"/>
  <c r="S39" s="1"/>
  <c r="T39" s="1"/>
  <c r="U39" s="1"/>
  <c r="P39"/>
  <c r="O39"/>
  <c r="R38"/>
  <c r="S38" s="1"/>
  <c r="T38" s="1"/>
  <c r="U38" s="1"/>
  <c r="P38"/>
  <c r="O38"/>
  <c r="R37"/>
  <c r="S37" s="1"/>
  <c r="T37" s="1"/>
  <c r="U37" s="1"/>
  <c r="P37"/>
  <c r="O37"/>
  <c r="R36"/>
  <c r="S36" s="1"/>
  <c r="T36" s="1"/>
  <c r="U36" s="1"/>
  <c r="P36"/>
  <c r="O36"/>
  <c r="R35"/>
  <c r="S35" s="1"/>
  <c r="T35" s="1"/>
  <c r="U35" s="1"/>
  <c r="P35"/>
  <c r="O35"/>
  <c r="R34"/>
  <c r="S34" s="1"/>
  <c r="T34" s="1"/>
  <c r="U34" s="1"/>
  <c r="P34"/>
  <c r="O34"/>
  <c r="Q34" s="1"/>
  <c r="R33"/>
  <c r="S33" s="1"/>
  <c r="T33" s="1"/>
  <c r="U33" s="1"/>
  <c r="P33"/>
  <c r="Q33" s="1"/>
  <c r="O33"/>
  <c r="S32"/>
  <c r="T32" s="1"/>
  <c r="U32" s="1"/>
  <c r="R32"/>
  <c r="P32"/>
  <c r="O32"/>
  <c r="R31"/>
  <c r="S31" s="1"/>
  <c r="T31" s="1"/>
  <c r="U31" s="1"/>
  <c r="P31"/>
  <c r="O31"/>
  <c r="R30"/>
  <c r="S30" s="1"/>
  <c r="T30" s="1"/>
  <c r="U30" s="1"/>
  <c r="P30"/>
  <c r="O30"/>
  <c r="R29"/>
  <c r="S29" s="1"/>
  <c r="T29" s="1"/>
  <c r="U29" s="1"/>
  <c r="P29"/>
  <c r="O29"/>
  <c r="R28"/>
  <c r="S28" s="1"/>
  <c r="T28" s="1"/>
  <c r="U28" s="1"/>
  <c r="P28"/>
  <c r="O28"/>
  <c r="R27"/>
  <c r="S27" s="1"/>
  <c r="T27" s="1"/>
  <c r="U27" s="1"/>
  <c r="P27"/>
  <c r="O27"/>
  <c r="R26"/>
  <c r="S26" s="1"/>
  <c r="T26" s="1"/>
  <c r="U26" s="1"/>
  <c r="P26"/>
  <c r="O26"/>
  <c r="Q26" s="1"/>
  <c r="R25"/>
  <c r="S25" s="1"/>
  <c r="T25" s="1"/>
  <c r="U25" s="1"/>
  <c r="P25"/>
  <c r="Q25" s="1"/>
  <c r="O25"/>
  <c r="S24"/>
  <c r="T24" s="1"/>
  <c r="U24" s="1"/>
  <c r="R24"/>
  <c r="P24"/>
  <c r="O24"/>
  <c r="R23"/>
  <c r="S23" s="1"/>
  <c r="T23" s="1"/>
  <c r="U23" s="1"/>
  <c r="P23"/>
  <c r="O23"/>
  <c r="R22"/>
  <c r="S22" s="1"/>
  <c r="T22" s="1"/>
  <c r="U22" s="1"/>
  <c r="P22"/>
  <c r="O22"/>
  <c r="R21"/>
  <c r="S21" s="1"/>
  <c r="T21" s="1"/>
  <c r="U21" s="1"/>
  <c r="P21"/>
  <c r="O21"/>
  <c r="R20"/>
  <c r="S20" s="1"/>
  <c r="T20" s="1"/>
  <c r="U20" s="1"/>
  <c r="P20"/>
  <c r="O20"/>
  <c r="R19"/>
  <c r="S19" s="1"/>
  <c r="T19" s="1"/>
  <c r="U19" s="1"/>
  <c r="P19"/>
  <c r="O19"/>
  <c r="R18"/>
  <c r="S18" s="1"/>
  <c r="T18" s="1"/>
  <c r="U18" s="1"/>
  <c r="O51" s="1"/>
  <c r="P18"/>
  <c r="O18"/>
  <c r="Q18" s="1"/>
  <c r="R17"/>
  <c r="S17" s="1"/>
  <c r="T17" s="1"/>
  <c r="U17" s="1"/>
  <c r="P17"/>
  <c r="O17"/>
  <c r="H17"/>
  <c r="G17"/>
  <c r="F17"/>
  <c r="R16"/>
  <c r="S16" s="1"/>
  <c r="T16" s="1"/>
  <c r="U16" s="1"/>
  <c r="P16"/>
  <c r="O16"/>
  <c r="H16"/>
  <c r="G16"/>
  <c r="F16"/>
  <c r="R15"/>
  <c r="S15" s="1"/>
  <c r="T15" s="1"/>
  <c r="U15" s="1"/>
  <c r="P15"/>
  <c r="O15"/>
  <c r="Q15" s="1"/>
  <c r="H15"/>
  <c r="G15"/>
  <c r="F15"/>
  <c r="S14"/>
  <c r="T14" s="1"/>
  <c r="U14" s="1"/>
  <c r="R14"/>
  <c r="P14"/>
  <c r="O14"/>
  <c r="H14"/>
  <c r="G14"/>
  <c r="F14"/>
  <c r="R13"/>
  <c r="S13" s="1"/>
  <c r="T13" s="1"/>
  <c r="U13" s="1"/>
  <c r="P13"/>
  <c r="O13"/>
  <c r="H13"/>
  <c r="G13"/>
  <c r="F13"/>
  <c r="R12"/>
  <c r="S12" s="1"/>
  <c r="T12" s="1"/>
  <c r="U12" s="1"/>
  <c r="P12"/>
  <c r="O12"/>
  <c r="H12"/>
  <c r="G12"/>
  <c r="F12"/>
  <c r="R11"/>
  <c r="S11" s="1"/>
  <c r="T11" s="1"/>
  <c r="U11" s="1"/>
  <c r="P11"/>
  <c r="O11"/>
  <c r="Q11" s="1"/>
  <c r="H11"/>
  <c r="G11"/>
  <c r="F11"/>
  <c r="S10"/>
  <c r="T10" s="1"/>
  <c r="U10" s="1"/>
  <c r="R10"/>
  <c r="P10"/>
  <c r="O10"/>
  <c r="H10"/>
  <c r="G10"/>
  <c r="F10"/>
  <c r="R9"/>
  <c r="S9" s="1"/>
  <c r="T9" s="1"/>
  <c r="U9" s="1"/>
  <c r="P9"/>
  <c r="O9"/>
  <c r="H9"/>
  <c r="G9"/>
  <c r="F9"/>
  <c r="G18" l="1"/>
  <c r="Q9"/>
  <c r="Q13"/>
  <c r="Q17"/>
  <c r="Q21"/>
  <c r="Q22"/>
  <c r="Q29"/>
  <c r="Q30"/>
  <c r="Q37"/>
  <c r="Q38"/>
  <c r="F18"/>
  <c r="H18"/>
  <c r="R52" s="1"/>
  <c r="Q10"/>
  <c r="Q12"/>
  <c r="Q14"/>
  <c r="Q16"/>
  <c r="Q19"/>
  <c r="Q20"/>
  <c r="Q23"/>
  <c r="Q24"/>
  <c r="Q27"/>
  <c r="Q28"/>
  <c r="Q31"/>
  <c r="Q32"/>
  <c r="Q35"/>
  <c r="Q36"/>
  <c r="Q39"/>
  <c r="Q40"/>
  <c r="O34" i="8"/>
  <c r="O31"/>
  <c r="O29"/>
  <c r="O27"/>
  <c r="O23"/>
  <c r="O21"/>
  <c r="O35"/>
  <c r="O25"/>
  <c r="O19"/>
  <c r="O39"/>
  <c r="O38"/>
  <c r="O40"/>
  <c r="O37"/>
  <c r="O36"/>
  <c r="O33"/>
  <c r="O32"/>
  <c r="O30"/>
  <c r="O28"/>
  <c r="O26"/>
  <c r="O24"/>
  <c r="O22"/>
  <c r="O20"/>
  <c r="O18"/>
  <c r="O17"/>
  <c r="O16"/>
  <c r="O15"/>
  <c r="O14"/>
  <c r="O13"/>
  <c r="O12"/>
  <c r="O11"/>
  <c r="O10"/>
  <c r="O9"/>
  <c r="E13" i="11" l="1"/>
</calcChain>
</file>

<file path=xl/sharedStrings.xml><?xml version="1.0" encoding="utf-8"?>
<sst xmlns="http://schemas.openxmlformats.org/spreadsheetml/2006/main" count="286" uniqueCount="70">
  <si>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</si>
  <si>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</si>
  <si>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</si>
  <si>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</si>
  <si>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</si>
  <si>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</si>
  <si>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</si>
  <si>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</si>
  <si>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</si>
  <si>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</si>
  <si>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</si>
  <si>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</si>
  <si>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</si>
  <si>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</si>
  <si>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</si>
  <si>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В результате проведенного расчета Н(М)ЦК составила:</t>
  </si>
  <si>
    <t>рублей</t>
  </si>
  <si>
    <t xml:space="preserve">* При определении Н(М)ЦК,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
</t>
  </si>
  <si>
    <t>Используемый метод определения НМЦК с обоснованием:</t>
  </si>
  <si>
    <t>Расчет НМЦК</t>
  </si>
  <si>
    <t>Цена включает в себя затраты на хранение, транспортировку, погрузку-разгрузку, страхование, уплату налогов, сборов и других обязательных платежей.</t>
  </si>
  <si>
    <t>Метод сопоставимых рыночных цен (анализ рынка)</t>
  </si>
  <si>
    <t>Наименование объекта закупки</t>
  </si>
  <si>
    <t>Инженер ОЖКО_______________________А.А.Лаптева</t>
  </si>
  <si>
    <t>По итогам анализа рынка лучшей ценой является цена поставщика, предложившего наименьшую цену:</t>
  </si>
  <si>
    <t>шт.</t>
  </si>
  <si>
    <t>Дата подготовки обоснования НМЦК 27.08.2020</t>
  </si>
  <si>
    <t xml:space="preserve">Обоснование начальной (максимальной) цены контракта                                                                   
на поставку запорной арматуры 
</t>
  </si>
  <si>
    <t xml:space="preserve">Кран шаровый </t>
  </si>
  <si>
    <t>Ду 50</t>
  </si>
  <si>
    <t>Ду 40</t>
  </si>
  <si>
    <t xml:space="preserve">Кран шаровый  </t>
  </si>
  <si>
    <t>Ду 32</t>
  </si>
  <si>
    <t>Ду 25</t>
  </si>
  <si>
    <t>Ду 20</t>
  </si>
  <si>
    <t>Ду 15</t>
  </si>
  <si>
    <t xml:space="preserve">Затвор </t>
  </si>
  <si>
    <t>Ду 150</t>
  </si>
  <si>
    <t>Ду 125</t>
  </si>
  <si>
    <t>Ду 100</t>
  </si>
  <si>
    <t>Ду 80</t>
  </si>
  <si>
    <t>Кран трех ходовой</t>
  </si>
  <si>
    <t>Ду-15</t>
  </si>
  <si>
    <t xml:space="preserve">Задвижка клиновая </t>
  </si>
  <si>
    <t>Д 200</t>
  </si>
  <si>
    <t>Д 40</t>
  </si>
  <si>
    <t>Фланец</t>
  </si>
  <si>
    <t>Ду-150</t>
  </si>
  <si>
    <t>Ду-125</t>
  </si>
  <si>
    <t>Ду-100</t>
  </si>
  <si>
    <t xml:space="preserve">Водоразборный кран для раковины </t>
  </si>
  <si>
    <t xml:space="preserve">Клапан обратный </t>
  </si>
  <si>
    <t xml:space="preserve">Клапан обратный  </t>
  </si>
  <si>
    <t>Ду-80</t>
  </si>
  <si>
    <t>Ду-50</t>
  </si>
  <si>
    <t>ООО " ОптТоргСПб"</t>
  </si>
  <si>
    <t>ООО "Алтай- Сервис "</t>
  </si>
  <si>
    <t>ООО "ИНЛАЙН"</t>
  </si>
  <si>
    <t>ООО "Инженерные Технологии"</t>
  </si>
  <si>
    <t>ООО "Арком"</t>
  </si>
  <si>
    <r>
      <t xml:space="preserve">Средняя арифметическая цена за единицу     </t>
    </r>
    <r>
      <rPr>
        <b/>
        <i/>
        <sz val="14"/>
        <color indexed="8"/>
        <rFont val="Times New Roman"/>
        <family val="1"/>
        <charset val="204"/>
      </rPr>
      <t xml:space="preserve">&lt;ц&gt; </t>
    </r>
  </si>
  <si>
    <t xml:space="preserve">Ед. изм </t>
  </si>
  <si>
    <r>
      <rPr>
        <b/>
        <sz val="16"/>
        <color indexed="8"/>
        <rFont val="Times New Roman"/>
        <family val="1"/>
        <charset val="204"/>
      </rPr>
      <t>По итогам анализа рынка лучшей ценой является цена поставщика, предложившего наименьшую цену</t>
    </r>
    <r>
      <rPr>
        <b/>
        <sz val="18"/>
        <color indexed="8"/>
        <rFont val="Times New Roman"/>
        <family val="1"/>
        <charset val="204"/>
      </rPr>
      <t>:</t>
    </r>
  </si>
  <si>
    <t>Итого</t>
  </si>
  <si>
    <t>Фильтр масляный</t>
  </si>
  <si>
    <t>Фильтр воздушный</t>
  </si>
  <si>
    <t>Фильтр салона</t>
  </si>
  <si>
    <t>Юникс</t>
  </si>
  <si>
    <t>Движение автомасла</t>
  </si>
  <si>
    <t>авто деталь центр</t>
  </si>
</sst>
</file>

<file path=xl/styles.xml><?xml version="1.0" encoding="utf-8"?>
<styleSheet xmlns="http://schemas.openxmlformats.org/spreadsheetml/2006/main">
  <numFmts count="1">
    <numFmt numFmtId="164" formatCode="0.000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i/>
      <sz val="14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4"/>
      <color theme="1"/>
      <name val="Calibri"/>
      <family val="2"/>
      <scheme val="minor"/>
    </font>
    <font>
      <sz val="16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41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auto="1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5">
    <xf numFmtId="0" fontId="0" fillId="0" borderId="0" xfId="0"/>
    <xf numFmtId="0" fontId="2" fillId="0" borderId="0" xfId="0" applyFont="1"/>
    <xf numFmtId="0" fontId="3" fillId="0" borderId="0" xfId="0" applyFont="1"/>
    <xf numFmtId="2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11" fillId="0" borderId="0" xfId="0" applyFont="1" applyFill="1" applyAlignment="1" applyProtection="1">
      <alignment vertical="center"/>
      <protection locked="0"/>
    </xf>
    <xf numFmtId="0" fontId="2" fillId="0" borderId="0" xfId="0" applyFont="1" applyAlignment="1">
      <alignment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/>
    </xf>
    <xf numFmtId="2" fontId="4" fillId="0" borderId="0" xfId="0" applyNumberFormat="1" applyFont="1" applyBorder="1" applyAlignment="1">
      <alignment vertical="center"/>
    </xf>
    <xf numFmtId="2" fontId="13" fillId="0" borderId="0" xfId="0" applyNumberFormat="1" applyFont="1" applyAlignment="1">
      <alignment vertical="center"/>
    </xf>
    <xf numFmtId="0" fontId="13" fillId="0" borderId="0" xfId="0" applyFont="1" applyBorder="1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1" fontId="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2" fontId="3" fillId="5" borderId="1" xfId="0" applyNumberFormat="1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4" fontId="3" fillId="5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10" fillId="0" borderId="1" xfId="0" applyFont="1" applyBorder="1"/>
    <xf numFmtId="0" fontId="2" fillId="0" borderId="0" xfId="0" applyFont="1" applyAlignment="1" applyProtection="1">
      <alignment horizontal="left" vertical="top" wrapText="1"/>
      <protection locked="0"/>
    </xf>
    <xf numFmtId="0" fontId="4" fillId="0" borderId="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left" vertical="top" wrapText="1"/>
      <protection locked="0"/>
    </xf>
    <xf numFmtId="0" fontId="4" fillId="0" borderId="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top"/>
    </xf>
    <xf numFmtId="0" fontId="9" fillId="4" borderId="1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15" fillId="6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2" fontId="2" fillId="0" borderId="0" xfId="0" applyNumberFormat="1" applyFont="1"/>
    <xf numFmtId="2" fontId="4" fillId="0" borderId="0" xfId="0" applyNumberFormat="1" applyFont="1" applyFill="1" applyBorder="1" applyAlignment="1">
      <alignment horizontal="center" vertical="center" wrapText="1"/>
    </xf>
    <xf numFmtId="2" fontId="5" fillId="3" borderId="5" xfId="0" applyNumberFormat="1" applyFont="1" applyFill="1" applyBorder="1" applyAlignment="1">
      <alignment horizontal="center" vertical="center" textRotation="90" wrapText="1"/>
    </xf>
    <xf numFmtId="2" fontId="12" fillId="5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/>
    <xf numFmtId="2" fontId="14" fillId="0" borderId="1" xfId="0" applyNumberFormat="1" applyFont="1" applyFill="1" applyBorder="1" applyAlignment="1">
      <alignment horizontal="center" vertical="center" wrapText="1"/>
    </xf>
    <xf numFmtId="2" fontId="14" fillId="5" borderId="1" xfId="0" applyNumberFormat="1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textRotation="90" wrapText="1"/>
    </xf>
    <xf numFmtId="10" fontId="3" fillId="7" borderId="1" xfId="0" applyNumberFormat="1" applyFont="1" applyFill="1" applyBorder="1" applyAlignment="1">
      <alignment horizontal="center" vertical="center"/>
    </xf>
    <xf numFmtId="10" fontId="3" fillId="8" borderId="1" xfId="0" applyNumberFormat="1" applyFont="1" applyFill="1" applyBorder="1" applyAlignment="1">
      <alignment horizontal="center" vertical="center"/>
    </xf>
    <xf numFmtId="2" fontId="12" fillId="7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2" fontId="2" fillId="7" borderId="1" xfId="0" applyNumberFormat="1" applyFont="1" applyFill="1" applyBorder="1" applyAlignment="1">
      <alignment horizontal="center" vertical="center"/>
    </xf>
    <xf numFmtId="2" fontId="14" fillId="7" borderId="1" xfId="0" applyNumberFormat="1" applyFont="1" applyFill="1" applyBorder="1" applyAlignment="1">
      <alignment horizontal="center" vertical="center" wrapText="1"/>
    </xf>
    <xf numFmtId="2" fontId="2" fillId="7" borderId="1" xfId="0" applyNumberFormat="1" applyFont="1" applyFill="1" applyBorder="1" applyAlignment="1">
      <alignment horizontal="center" vertical="center" wrapText="1"/>
    </xf>
    <xf numFmtId="2" fontId="2" fillId="9" borderId="1" xfId="0" applyNumberFormat="1" applyFont="1" applyFill="1" applyBorder="1" applyAlignment="1">
      <alignment horizontal="center" vertical="center"/>
    </xf>
    <xf numFmtId="0" fontId="16" fillId="0" borderId="0" xfId="0" applyFont="1"/>
    <xf numFmtId="2" fontId="16" fillId="0" borderId="0" xfId="0" applyNumberFormat="1" applyFont="1"/>
    <xf numFmtId="0" fontId="5" fillId="2" borderId="22" xfId="0" applyFont="1" applyFill="1" applyBorder="1" applyAlignment="1">
      <alignment horizontal="center" vertical="top" wrapText="1"/>
    </xf>
    <xf numFmtId="0" fontId="17" fillId="2" borderId="6" xfId="0" applyFont="1" applyFill="1" applyBorder="1" applyAlignment="1">
      <alignment horizontal="center" vertical="center" textRotation="90" wrapText="1"/>
    </xf>
    <xf numFmtId="0" fontId="17" fillId="2" borderId="22" xfId="0" applyFont="1" applyFill="1" applyBorder="1" applyAlignment="1">
      <alignment horizontal="center" vertical="center" textRotation="90" wrapText="1"/>
    </xf>
    <xf numFmtId="2" fontId="17" fillId="3" borderId="22" xfId="0" applyNumberFormat="1" applyFont="1" applyFill="1" applyBorder="1" applyAlignment="1">
      <alignment horizontal="center" vertical="center" textRotation="90" wrapText="1"/>
    </xf>
    <xf numFmtId="2" fontId="17" fillId="2" borderId="23" xfId="0" applyNumberFormat="1" applyFont="1" applyFill="1" applyBorder="1" applyAlignment="1">
      <alignment horizontal="center" vertical="center" textRotation="90" wrapText="1"/>
    </xf>
    <xf numFmtId="0" fontId="23" fillId="0" borderId="0" xfId="0" applyFont="1"/>
    <xf numFmtId="2" fontId="23" fillId="0" borderId="0" xfId="0" applyNumberFormat="1" applyFont="1"/>
    <xf numFmtId="2" fontId="19" fillId="0" borderId="0" xfId="0" applyNumberFormat="1" applyFont="1" applyFill="1" applyAlignment="1">
      <alignment vertical="center"/>
    </xf>
    <xf numFmtId="0" fontId="19" fillId="0" borderId="0" xfId="0" applyFont="1" applyBorder="1" applyAlignment="1">
      <alignment vertical="center"/>
    </xf>
    <xf numFmtId="2" fontId="19" fillId="0" borderId="0" xfId="0" applyNumberFormat="1" applyFont="1" applyAlignment="1">
      <alignment vertical="center"/>
    </xf>
    <xf numFmtId="0" fontId="19" fillId="0" borderId="0" xfId="0" applyFont="1" applyBorder="1" applyAlignment="1">
      <alignment horizontal="right" vertical="center"/>
    </xf>
    <xf numFmtId="2" fontId="19" fillId="0" borderId="0" xfId="0" applyNumberFormat="1" applyFont="1" applyBorder="1" applyAlignment="1">
      <alignment vertical="center"/>
    </xf>
    <xf numFmtId="0" fontId="23" fillId="0" borderId="0" xfId="0" applyFont="1" applyFill="1" applyAlignment="1" applyProtection="1">
      <alignment vertical="center"/>
      <protection locked="0"/>
    </xf>
    <xf numFmtId="0" fontId="22" fillId="4" borderId="1" xfId="0" applyFont="1" applyFill="1" applyBorder="1" applyAlignment="1">
      <alignment horizontal="center" vertical="center" wrapText="1"/>
    </xf>
    <xf numFmtId="2" fontId="25" fillId="5" borderId="1" xfId="0" applyNumberFormat="1" applyFont="1" applyFill="1" applyBorder="1" applyAlignment="1">
      <alignment horizontal="center" vertical="center" wrapText="1"/>
    </xf>
    <xf numFmtId="1" fontId="22" fillId="5" borderId="1" xfId="0" applyNumberFormat="1" applyFont="1" applyFill="1" applyBorder="1" applyAlignment="1">
      <alignment horizontal="center" vertical="center" wrapText="1"/>
    </xf>
    <xf numFmtId="2" fontId="22" fillId="5" borderId="1" xfId="0" applyNumberFormat="1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/>
    </xf>
    <xf numFmtId="10" fontId="22" fillId="0" borderId="1" xfId="0" applyNumberFormat="1" applyFont="1" applyFill="1" applyBorder="1" applyAlignment="1">
      <alignment horizontal="center" vertical="center"/>
    </xf>
    <xf numFmtId="164" fontId="22" fillId="5" borderId="1" xfId="0" applyNumberFormat="1" applyFont="1" applyFill="1" applyBorder="1" applyAlignment="1">
      <alignment horizontal="center" vertical="center" wrapText="1"/>
    </xf>
    <xf numFmtId="4" fontId="22" fillId="5" borderId="1" xfId="0" applyNumberFormat="1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textRotation="90" wrapText="1"/>
    </xf>
    <xf numFmtId="0" fontId="4" fillId="0" borderId="0" xfId="0" applyFont="1" applyFill="1" applyBorder="1" applyAlignment="1">
      <alignment horizontal="center" vertical="center" wrapText="1"/>
    </xf>
    <xf numFmtId="0" fontId="17" fillId="8" borderId="22" xfId="0" applyFont="1" applyFill="1" applyBorder="1" applyAlignment="1">
      <alignment horizontal="center" vertical="center" textRotation="90" wrapText="1"/>
    </xf>
    <xf numFmtId="4" fontId="22" fillId="0" borderId="1" xfId="0" applyNumberFormat="1" applyFont="1" applyBorder="1" applyAlignment="1">
      <alignment horizontal="center"/>
    </xf>
    <xf numFmtId="0" fontId="22" fillId="0" borderId="1" xfId="0" applyFont="1" applyBorder="1" applyAlignment="1">
      <alignment horizontal="right"/>
    </xf>
    <xf numFmtId="0" fontId="17" fillId="4" borderId="25" xfId="0" applyFont="1" applyFill="1" applyBorder="1" applyAlignment="1">
      <alignment horizontal="center" vertical="center" wrapText="1"/>
    </xf>
    <xf numFmtId="0" fontId="22" fillId="5" borderId="26" xfId="0" applyFont="1" applyFill="1" applyBorder="1" applyAlignment="1">
      <alignment horizontal="center" vertical="center" wrapText="1"/>
    </xf>
    <xf numFmtId="0" fontId="26" fillId="6" borderId="1" xfId="0" applyFont="1" applyFill="1" applyBorder="1" applyAlignment="1">
      <alignment horizontal="center" wrapText="1"/>
    </xf>
    <xf numFmtId="2" fontId="25" fillId="5" borderId="27" xfId="0" applyNumberFormat="1" applyFont="1" applyFill="1" applyBorder="1" applyAlignment="1">
      <alignment horizontal="center" vertical="center" wrapText="1"/>
    </xf>
    <xf numFmtId="2" fontId="25" fillId="5" borderId="28" xfId="0" applyNumberFormat="1" applyFont="1" applyFill="1" applyBorder="1" applyAlignment="1">
      <alignment horizontal="center" vertical="center" wrapText="1"/>
    </xf>
    <xf numFmtId="2" fontId="26" fillId="6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8" fillId="0" borderId="0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left" vertical="center" wrapText="1"/>
    </xf>
    <xf numFmtId="0" fontId="22" fillId="0" borderId="9" xfId="0" applyFont="1" applyFill="1" applyBorder="1" applyAlignment="1">
      <alignment horizontal="left" vertical="center" wrapText="1"/>
    </xf>
    <xf numFmtId="0" fontId="22" fillId="0" borderId="13" xfId="0" applyFont="1" applyFill="1" applyBorder="1" applyAlignment="1">
      <alignment horizontal="left" vertical="center" wrapText="1"/>
    </xf>
    <xf numFmtId="0" fontId="22" fillId="0" borderId="10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top"/>
    </xf>
    <xf numFmtId="0" fontId="5" fillId="2" borderId="6" xfId="0" applyFont="1" applyFill="1" applyBorder="1" applyAlignment="1">
      <alignment horizontal="center" vertical="top" wrapText="1"/>
    </xf>
    <xf numFmtId="0" fontId="19" fillId="0" borderId="0" xfId="0" applyFont="1" applyBorder="1" applyAlignment="1">
      <alignment horizontal="right" vertical="center"/>
    </xf>
    <xf numFmtId="0" fontId="23" fillId="0" borderId="0" xfId="0" applyFont="1" applyBorder="1" applyAlignment="1">
      <alignment horizontal="left" vertical="top" wrapText="1"/>
    </xf>
    <xf numFmtId="0" fontId="23" fillId="0" borderId="0" xfId="0" applyFont="1" applyAlignment="1" applyProtection="1">
      <alignment horizontal="left" vertical="top" wrapText="1"/>
      <protection locked="0"/>
    </xf>
    <xf numFmtId="0" fontId="23" fillId="0" borderId="0" xfId="0" applyFont="1" applyFill="1" applyAlignment="1" applyProtection="1">
      <alignment horizontal="left" vertical="top" wrapText="1"/>
      <protection locked="0"/>
    </xf>
    <xf numFmtId="0" fontId="5" fillId="2" borderId="2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24" fillId="0" borderId="24" xfId="0" applyFont="1" applyBorder="1"/>
    <xf numFmtId="0" fontId="17" fillId="2" borderId="7" xfId="0" applyFont="1" applyFill="1" applyBorder="1" applyAlignment="1">
      <alignment horizontal="center" vertical="center" textRotation="90" wrapText="1"/>
    </xf>
    <xf numFmtId="0" fontId="17" fillId="2" borderId="23" xfId="0" applyFont="1" applyFill="1" applyBorder="1" applyAlignment="1">
      <alignment horizontal="center" vertical="center" textRotation="90" wrapText="1"/>
    </xf>
    <xf numFmtId="0" fontId="17" fillId="2" borderId="6" xfId="0" applyFont="1" applyFill="1" applyBorder="1" applyAlignment="1">
      <alignment horizontal="center" vertical="center" textRotation="90" wrapText="1"/>
    </xf>
    <xf numFmtId="0" fontId="17" fillId="2" borderId="22" xfId="0" applyFont="1" applyFill="1" applyBorder="1" applyAlignment="1">
      <alignment horizontal="center" vertical="center" textRotation="90" wrapText="1"/>
    </xf>
    <xf numFmtId="0" fontId="17" fillId="2" borderId="6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top"/>
    </xf>
    <xf numFmtId="0" fontId="1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2" fontId="5" fillId="2" borderId="14" xfId="0" applyNumberFormat="1" applyFont="1" applyFill="1" applyBorder="1" applyAlignment="1">
      <alignment horizontal="center" vertical="top" wrapText="1"/>
    </xf>
    <xf numFmtId="2" fontId="5" fillId="2" borderId="15" xfId="0" applyNumberFormat="1" applyFont="1" applyFill="1" applyBorder="1" applyAlignment="1">
      <alignment horizontal="center" vertical="top" wrapText="1"/>
    </xf>
    <xf numFmtId="2" fontId="5" fillId="2" borderId="16" xfId="0" applyNumberFormat="1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top" wrapText="1"/>
    </xf>
    <xf numFmtId="0" fontId="5" fillId="2" borderId="15" xfId="0" applyFont="1" applyFill="1" applyBorder="1" applyAlignment="1">
      <alignment horizontal="center" vertical="top" wrapText="1"/>
    </xf>
    <xf numFmtId="0" fontId="5" fillId="2" borderId="16" xfId="0" applyFont="1" applyFill="1" applyBorder="1" applyAlignment="1">
      <alignment horizontal="center" vertical="top" wrapText="1"/>
    </xf>
    <xf numFmtId="0" fontId="5" fillId="2" borderId="19" xfId="0" applyFont="1" applyFill="1" applyBorder="1" applyAlignment="1">
      <alignment horizontal="center" vertical="center" textRotation="90" wrapText="1"/>
    </xf>
    <xf numFmtId="0" fontId="5" fillId="2" borderId="20" xfId="0" applyFont="1" applyFill="1" applyBorder="1" applyAlignment="1">
      <alignment horizontal="center" vertical="center" textRotation="90" wrapText="1"/>
    </xf>
    <xf numFmtId="0" fontId="5" fillId="2" borderId="17" xfId="0" applyFont="1" applyFill="1" applyBorder="1" applyAlignment="1">
      <alignment horizontal="center" vertical="center" textRotation="90" wrapText="1"/>
    </xf>
    <xf numFmtId="0" fontId="5" fillId="2" borderId="18" xfId="0" applyFont="1" applyFill="1" applyBorder="1" applyAlignment="1">
      <alignment horizontal="center" vertical="center" textRotation="90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19050</xdr:colOff>
      <xdr:row>7</xdr:row>
      <xdr:rowOff>952500</xdr:rowOff>
    </xdr:from>
    <xdr:to>
      <xdr:col>17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525250" y="3305175"/>
          <a:ext cx="8858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19050</xdr:colOff>
      <xdr:row>7</xdr:row>
      <xdr:rowOff>923925</xdr:rowOff>
    </xdr:from>
    <xdr:to>
      <xdr:col>15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620375" y="3276600"/>
          <a:ext cx="8858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19050</xdr:colOff>
      <xdr:row>7</xdr:row>
      <xdr:rowOff>1600200</xdr:rowOff>
    </xdr:from>
    <xdr:to>
      <xdr:col>17</xdr:col>
      <xdr:colOff>1504950</xdr:colOff>
      <xdr:row>7</xdr:row>
      <xdr:rowOff>1962150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430125" y="3952875"/>
          <a:ext cx="8858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19050</xdr:colOff>
      <xdr:row>7</xdr:row>
      <xdr:rowOff>952500</xdr:rowOff>
    </xdr:from>
    <xdr:to>
      <xdr:col>17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525250" y="3305175"/>
          <a:ext cx="8858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19050</xdr:colOff>
      <xdr:row>7</xdr:row>
      <xdr:rowOff>923925</xdr:rowOff>
    </xdr:from>
    <xdr:to>
      <xdr:col>15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620375" y="3276600"/>
          <a:ext cx="8858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19050</xdr:colOff>
      <xdr:row>7</xdr:row>
      <xdr:rowOff>1600200</xdr:rowOff>
    </xdr:from>
    <xdr:to>
      <xdr:col>17</xdr:col>
      <xdr:colOff>1504950</xdr:colOff>
      <xdr:row>7</xdr:row>
      <xdr:rowOff>1962150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430125" y="3952875"/>
          <a:ext cx="8858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7</xdr:row>
      <xdr:rowOff>952500</xdr:rowOff>
    </xdr:from>
    <xdr:to>
      <xdr:col>15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19050</xdr:colOff>
      <xdr:row>7</xdr:row>
      <xdr:rowOff>923925</xdr:rowOff>
    </xdr:from>
    <xdr:to>
      <xdr:col>13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19050</xdr:colOff>
      <xdr:row>7</xdr:row>
      <xdr:rowOff>1600200</xdr:rowOff>
    </xdr:from>
    <xdr:to>
      <xdr:col>15</xdr:col>
      <xdr:colOff>1504950</xdr:colOff>
      <xdr:row>7</xdr:row>
      <xdr:rowOff>1962150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410575" y="19621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2"/>
  <sheetViews>
    <sheetView tabSelected="1" view="pageBreakPreview" topLeftCell="A4" zoomScale="93" zoomScaleNormal="72" zoomScaleSheetLayoutView="93" workbookViewId="0">
      <selection activeCell="O15" sqref="O15"/>
    </sheetView>
  </sheetViews>
  <sheetFormatPr defaultRowHeight="12.75"/>
  <cols>
    <col min="1" max="1" width="4.7109375" style="1" customWidth="1"/>
    <col min="2" max="2" width="41.85546875" style="1" customWidth="1"/>
    <col min="3" max="3" width="10.42578125" style="1" customWidth="1"/>
    <col min="4" max="4" width="8.140625" style="1" customWidth="1"/>
    <col min="5" max="5" width="14.28515625" style="1" hidden="1" customWidth="1"/>
    <col min="6" max="6" width="16" style="1" hidden="1" customWidth="1"/>
    <col min="7" max="7" width="13.85546875" style="1" hidden="1" customWidth="1"/>
    <col min="8" max="9" width="17.28515625" style="1" hidden="1" customWidth="1"/>
    <col min="10" max="10" width="18.28515625" style="46" customWidth="1"/>
    <col min="11" max="11" width="18.5703125" style="46" hidden="1" customWidth="1"/>
    <col min="12" max="13" width="18.28515625" style="46" customWidth="1"/>
    <col min="14" max="14" width="18.28515625" style="1" customWidth="1"/>
    <col min="15" max="15" width="18.28515625" style="46" customWidth="1"/>
    <col min="16" max="21" width="18.28515625" style="1" customWidth="1"/>
    <col min="22" max="262" width="9.140625" style="1"/>
    <col min="263" max="263" width="4.7109375" style="1" customWidth="1"/>
    <col min="264" max="264" width="30.140625" style="1" customWidth="1"/>
    <col min="265" max="265" width="5.85546875" style="1" customWidth="1"/>
    <col min="266" max="266" width="6.85546875" style="1" customWidth="1"/>
    <col min="267" max="267" width="9.7109375" style="1" customWidth="1"/>
    <col min="268" max="269" width="9.85546875" style="1" customWidth="1"/>
    <col min="270" max="270" width="6" style="1" customWidth="1"/>
    <col min="271" max="271" width="13.140625" style="1" customWidth="1"/>
    <col min="272" max="272" width="15.42578125" style="1" customWidth="1"/>
    <col min="273" max="273" width="14.28515625" style="1" customWidth="1"/>
    <col min="274" max="274" width="22.7109375" style="1" customWidth="1"/>
    <col min="275" max="275" width="13.85546875" style="1" customWidth="1"/>
    <col min="276" max="276" width="11" style="1" customWidth="1"/>
    <col min="277" max="277" width="11.28515625" style="1" customWidth="1"/>
    <col min="278" max="518" width="9.140625" style="1"/>
    <col min="519" max="519" width="4.7109375" style="1" customWidth="1"/>
    <col min="520" max="520" width="30.140625" style="1" customWidth="1"/>
    <col min="521" max="521" width="5.85546875" style="1" customWidth="1"/>
    <col min="522" max="522" width="6.85546875" style="1" customWidth="1"/>
    <col min="523" max="523" width="9.7109375" style="1" customWidth="1"/>
    <col min="524" max="525" width="9.85546875" style="1" customWidth="1"/>
    <col min="526" max="526" width="6" style="1" customWidth="1"/>
    <col min="527" max="527" width="13.140625" style="1" customWidth="1"/>
    <col min="528" max="528" width="15.42578125" style="1" customWidth="1"/>
    <col min="529" max="529" width="14.28515625" style="1" customWidth="1"/>
    <col min="530" max="530" width="22.7109375" style="1" customWidth="1"/>
    <col min="531" max="531" width="13.85546875" style="1" customWidth="1"/>
    <col min="532" max="532" width="11" style="1" customWidth="1"/>
    <col min="533" max="533" width="11.28515625" style="1" customWidth="1"/>
    <col min="534" max="774" width="9.140625" style="1"/>
    <col min="775" max="775" width="4.7109375" style="1" customWidth="1"/>
    <col min="776" max="776" width="30.140625" style="1" customWidth="1"/>
    <col min="777" max="777" width="5.85546875" style="1" customWidth="1"/>
    <col min="778" max="778" width="6.85546875" style="1" customWidth="1"/>
    <col min="779" max="779" width="9.7109375" style="1" customWidth="1"/>
    <col min="780" max="781" width="9.85546875" style="1" customWidth="1"/>
    <col min="782" max="782" width="6" style="1" customWidth="1"/>
    <col min="783" max="783" width="13.140625" style="1" customWidth="1"/>
    <col min="784" max="784" width="15.42578125" style="1" customWidth="1"/>
    <col min="785" max="785" width="14.28515625" style="1" customWidth="1"/>
    <col min="786" max="786" width="22.7109375" style="1" customWidth="1"/>
    <col min="787" max="787" width="13.85546875" style="1" customWidth="1"/>
    <col min="788" max="788" width="11" style="1" customWidth="1"/>
    <col min="789" max="789" width="11.28515625" style="1" customWidth="1"/>
    <col min="790" max="1030" width="9.140625" style="1"/>
    <col min="1031" max="1031" width="4.7109375" style="1" customWidth="1"/>
    <col min="1032" max="1032" width="30.140625" style="1" customWidth="1"/>
    <col min="1033" max="1033" width="5.85546875" style="1" customWidth="1"/>
    <col min="1034" max="1034" width="6.85546875" style="1" customWidth="1"/>
    <col min="1035" max="1035" width="9.7109375" style="1" customWidth="1"/>
    <col min="1036" max="1037" width="9.85546875" style="1" customWidth="1"/>
    <col min="1038" max="1038" width="6" style="1" customWidth="1"/>
    <col min="1039" max="1039" width="13.140625" style="1" customWidth="1"/>
    <col min="1040" max="1040" width="15.42578125" style="1" customWidth="1"/>
    <col min="1041" max="1041" width="14.28515625" style="1" customWidth="1"/>
    <col min="1042" max="1042" width="22.7109375" style="1" customWidth="1"/>
    <col min="1043" max="1043" width="13.85546875" style="1" customWidth="1"/>
    <col min="1044" max="1044" width="11" style="1" customWidth="1"/>
    <col min="1045" max="1045" width="11.28515625" style="1" customWidth="1"/>
    <col min="1046" max="1286" width="9.140625" style="1"/>
    <col min="1287" max="1287" width="4.7109375" style="1" customWidth="1"/>
    <col min="1288" max="1288" width="30.140625" style="1" customWidth="1"/>
    <col min="1289" max="1289" width="5.85546875" style="1" customWidth="1"/>
    <col min="1290" max="1290" width="6.85546875" style="1" customWidth="1"/>
    <col min="1291" max="1291" width="9.7109375" style="1" customWidth="1"/>
    <col min="1292" max="1293" width="9.85546875" style="1" customWidth="1"/>
    <col min="1294" max="1294" width="6" style="1" customWidth="1"/>
    <col min="1295" max="1295" width="13.140625" style="1" customWidth="1"/>
    <col min="1296" max="1296" width="15.42578125" style="1" customWidth="1"/>
    <col min="1297" max="1297" width="14.28515625" style="1" customWidth="1"/>
    <col min="1298" max="1298" width="22.7109375" style="1" customWidth="1"/>
    <col min="1299" max="1299" width="13.85546875" style="1" customWidth="1"/>
    <col min="1300" max="1300" width="11" style="1" customWidth="1"/>
    <col min="1301" max="1301" width="11.28515625" style="1" customWidth="1"/>
    <col min="1302" max="1542" width="9.140625" style="1"/>
    <col min="1543" max="1543" width="4.7109375" style="1" customWidth="1"/>
    <col min="1544" max="1544" width="30.140625" style="1" customWidth="1"/>
    <col min="1545" max="1545" width="5.85546875" style="1" customWidth="1"/>
    <col min="1546" max="1546" width="6.85546875" style="1" customWidth="1"/>
    <col min="1547" max="1547" width="9.7109375" style="1" customWidth="1"/>
    <col min="1548" max="1549" width="9.85546875" style="1" customWidth="1"/>
    <col min="1550" max="1550" width="6" style="1" customWidth="1"/>
    <col min="1551" max="1551" width="13.140625" style="1" customWidth="1"/>
    <col min="1552" max="1552" width="15.42578125" style="1" customWidth="1"/>
    <col min="1553" max="1553" width="14.28515625" style="1" customWidth="1"/>
    <col min="1554" max="1554" width="22.7109375" style="1" customWidth="1"/>
    <col min="1555" max="1555" width="13.85546875" style="1" customWidth="1"/>
    <col min="1556" max="1556" width="11" style="1" customWidth="1"/>
    <col min="1557" max="1557" width="11.28515625" style="1" customWidth="1"/>
    <col min="1558" max="1798" width="9.140625" style="1"/>
    <col min="1799" max="1799" width="4.7109375" style="1" customWidth="1"/>
    <col min="1800" max="1800" width="30.140625" style="1" customWidth="1"/>
    <col min="1801" max="1801" width="5.85546875" style="1" customWidth="1"/>
    <col min="1802" max="1802" width="6.85546875" style="1" customWidth="1"/>
    <col min="1803" max="1803" width="9.7109375" style="1" customWidth="1"/>
    <col min="1804" max="1805" width="9.85546875" style="1" customWidth="1"/>
    <col min="1806" max="1806" width="6" style="1" customWidth="1"/>
    <col min="1807" max="1807" width="13.140625" style="1" customWidth="1"/>
    <col min="1808" max="1808" width="15.42578125" style="1" customWidth="1"/>
    <col min="1809" max="1809" width="14.28515625" style="1" customWidth="1"/>
    <col min="1810" max="1810" width="22.7109375" style="1" customWidth="1"/>
    <col min="1811" max="1811" width="13.85546875" style="1" customWidth="1"/>
    <col min="1812" max="1812" width="11" style="1" customWidth="1"/>
    <col min="1813" max="1813" width="11.28515625" style="1" customWidth="1"/>
    <col min="1814" max="2054" width="9.140625" style="1"/>
    <col min="2055" max="2055" width="4.7109375" style="1" customWidth="1"/>
    <col min="2056" max="2056" width="30.140625" style="1" customWidth="1"/>
    <col min="2057" max="2057" width="5.85546875" style="1" customWidth="1"/>
    <col min="2058" max="2058" width="6.85546875" style="1" customWidth="1"/>
    <col min="2059" max="2059" width="9.7109375" style="1" customWidth="1"/>
    <col min="2060" max="2061" width="9.85546875" style="1" customWidth="1"/>
    <col min="2062" max="2062" width="6" style="1" customWidth="1"/>
    <col min="2063" max="2063" width="13.140625" style="1" customWidth="1"/>
    <col min="2064" max="2064" width="15.42578125" style="1" customWidth="1"/>
    <col min="2065" max="2065" width="14.28515625" style="1" customWidth="1"/>
    <col min="2066" max="2066" width="22.7109375" style="1" customWidth="1"/>
    <col min="2067" max="2067" width="13.85546875" style="1" customWidth="1"/>
    <col min="2068" max="2068" width="11" style="1" customWidth="1"/>
    <col min="2069" max="2069" width="11.28515625" style="1" customWidth="1"/>
    <col min="2070" max="2310" width="9.140625" style="1"/>
    <col min="2311" max="2311" width="4.7109375" style="1" customWidth="1"/>
    <col min="2312" max="2312" width="30.140625" style="1" customWidth="1"/>
    <col min="2313" max="2313" width="5.85546875" style="1" customWidth="1"/>
    <col min="2314" max="2314" width="6.85546875" style="1" customWidth="1"/>
    <col min="2315" max="2315" width="9.7109375" style="1" customWidth="1"/>
    <col min="2316" max="2317" width="9.85546875" style="1" customWidth="1"/>
    <col min="2318" max="2318" width="6" style="1" customWidth="1"/>
    <col min="2319" max="2319" width="13.140625" style="1" customWidth="1"/>
    <col min="2320" max="2320" width="15.42578125" style="1" customWidth="1"/>
    <col min="2321" max="2321" width="14.28515625" style="1" customWidth="1"/>
    <col min="2322" max="2322" width="22.7109375" style="1" customWidth="1"/>
    <col min="2323" max="2323" width="13.85546875" style="1" customWidth="1"/>
    <col min="2324" max="2324" width="11" style="1" customWidth="1"/>
    <col min="2325" max="2325" width="11.28515625" style="1" customWidth="1"/>
    <col min="2326" max="2566" width="9.140625" style="1"/>
    <col min="2567" max="2567" width="4.7109375" style="1" customWidth="1"/>
    <col min="2568" max="2568" width="30.140625" style="1" customWidth="1"/>
    <col min="2569" max="2569" width="5.85546875" style="1" customWidth="1"/>
    <col min="2570" max="2570" width="6.85546875" style="1" customWidth="1"/>
    <col min="2571" max="2571" width="9.7109375" style="1" customWidth="1"/>
    <col min="2572" max="2573" width="9.85546875" style="1" customWidth="1"/>
    <col min="2574" max="2574" width="6" style="1" customWidth="1"/>
    <col min="2575" max="2575" width="13.140625" style="1" customWidth="1"/>
    <col min="2576" max="2576" width="15.42578125" style="1" customWidth="1"/>
    <col min="2577" max="2577" width="14.28515625" style="1" customWidth="1"/>
    <col min="2578" max="2578" width="22.7109375" style="1" customWidth="1"/>
    <col min="2579" max="2579" width="13.85546875" style="1" customWidth="1"/>
    <col min="2580" max="2580" width="11" style="1" customWidth="1"/>
    <col min="2581" max="2581" width="11.28515625" style="1" customWidth="1"/>
    <col min="2582" max="2822" width="9.140625" style="1"/>
    <col min="2823" max="2823" width="4.7109375" style="1" customWidth="1"/>
    <col min="2824" max="2824" width="30.140625" style="1" customWidth="1"/>
    <col min="2825" max="2825" width="5.85546875" style="1" customWidth="1"/>
    <col min="2826" max="2826" width="6.85546875" style="1" customWidth="1"/>
    <col min="2827" max="2827" width="9.7109375" style="1" customWidth="1"/>
    <col min="2828" max="2829" width="9.85546875" style="1" customWidth="1"/>
    <col min="2830" max="2830" width="6" style="1" customWidth="1"/>
    <col min="2831" max="2831" width="13.140625" style="1" customWidth="1"/>
    <col min="2832" max="2832" width="15.42578125" style="1" customWidth="1"/>
    <col min="2833" max="2833" width="14.28515625" style="1" customWidth="1"/>
    <col min="2834" max="2834" width="22.7109375" style="1" customWidth="1"/>
    <col min="2835" max="2835" width="13.85546875" style="1" customWidth="1"/>
    <col min="2836" max="2836" width="11" style="1" customWidth="1"/>
    <col min="2837" max="2837" width="11.28515625" style="1" customWidth="1"/>
    <col min="2838" max="3078" width="9.140625" style="1"/>
    <col min="3079" max="3079" width="4.7109375" style="1" customWidth="1"/>
    <col min="3080" max="3080" width="30.140625" style="1" customWidth="1"/>
    <col min="3081" max="3081" width="5.85546875" style="1" customWidth="1"/>
    <col min="3082" max="3082" width="6.85546875" style="1" customWidth="1"/>
    <col min="3083" max="3083" width="9.7109375" style="1" customWidth="1"/>
    <col min="3084" max="3085" width="9.85546875" style="1" customWidth="1"/>
    <col min="3086" max="3086" width="6" style="1" customWidth="1"/>
    <col min="3087" max="3087" width="13.140625" style="1" customWidth="1"/>
    <col min="3088" max="3088" width="15.42578125" style="1" customWidth="1"/>
    <col min="3089" max="3089" width="14.28515625" style="1" customWidth="1"/>
    <col min="3090" max="3090" width="22.7109375" style="1" customWidth="1"/>
    <col min="3091" max="3091" width="13.85546875" style="1" customWidth="1"/>
    <col min="3092" max="3092" width="11" style="1" customWidth="1"/>
    <col min="3093" max="3093" width="11.28515625" style="1" customWidth="1"/>
    <col min="3094" max="3334" width="9.140625" style="1"/>
    <col min="3335" max="3335" width="4.7109375" style="1" customWidth="1"/>
    <col min="3336" max="3336" width="30.140625" style="1" customWidth="1"/>
    <col min="3337" max="3337" width="5.85546875" style="1" customWidth="1"/>
    <col min="3338" max="3338" width="6.85546875" style="1" customWidth="1"/>
    <col min="3339" max="3339" width="9.7109375" style="1" customWidth="1"/>
    <col min="3340" max="3341" width="9.85546875" style="1" customWidth="1"/>
    <col min="3342" max="3342" width="6" style="1" customWidth="1"/>
    <col min="3343" max="3343" width="13.140625" style="1" customWidth="1"/>
    <col min="3344" max="3344" width="15.42578125" style="1" customWidth="1"/>
    <col min="3345" max="3345" width="14.28515625" style="1" customWidth="1"/>
    <col min="3346" max="3346" width="22.7109375" style="1" customWidth="1"/>
    <col min="3347" max="3347" width="13.85546875" style="1" customWidth="1"/>
    <col min="3348" max="3348" width="11" style="1" customWidth="1"/>
    <col min="3349" max="3349" width="11.28515625" style="1" customWidth="1"/>
    <col min="3350" max="3590" width="9.140625" style="1"/>
    <col min="3591" max="3591" width="4.7109375" style="1" customWidth="1"/>
    <col min="3592" max="3592" width="30.140625" style="1" customWidth="1"/>
    <col min="3593" max="3593" width="5.85546875" style="1" customWidth="1"/>
    <col min="3594" max="3594" width="6.85546875" style="1" customWidth="1"/>
    <col min="3595" max="3595" width="9.7109375" style="1" customWidth="1"/>
    <col min="3596" max="3597" width="9.85546875" style="1" customWidth="1"/>
    <col min="3598" max="3598" width="6" style="1" customWidth="1"/>
    <col min="3599" max="3599" width="13.140625" style="1" customWidth="1"/>
    <col min="3600" max="3600" width="15.42578125" style="1" customWidth="1"/>
    <col min="3601" max="3601" width="14.28515625" style="1" customWidth="1"/>
    <col min="3602" max="3602" width="22.7109375" style="1" customWidth="1"/>
    <col min="3603" max="3603" width="13.85546875" style="1" customWidth="1"/>
    <col min="3604" max="3604" width="11" style="1" customWidth="1"/>
    <col min="3605" max="3605" width="11.28515625" style="1" customWidth="1"/>
    <col min="3606" max="3846" width="9.140625" style="1"/>
    <col min="3847" max="3847" width="4.7109375" style="1" customWidth="1"/>
    <col min="3848" max="3848" width="30.140625" style="1" customWidth="1"/>
    <col min="3849" max="3849" width="5.85546875" style="1" customWidth="1"/>
    <col min="3850" max="3850" width="6.85546875" style="1" customWidth="1"/>
    <col min="3851" max="3851" width="9.7109375" style="1" customWidth="1"/>
    <col min="3852" max="3853" width="9.85546875" style="1" customWidth="1"/>
    <col min="3854" max="3854" width="6" style="1" customWidth="1"/>
    <col min="3855" max="3855" width="13.140625" style="1" customWidth="1"/>
    <col min="3856" max="3856" width="15.42578125" style="1" customWidth="1"/>
    <col min="3857" max="3857" width="14.28515625" style="1" customWidth="1"/>
    <col min="3858" max="3858" width="22.7109375" style="1" customWidth="1"/>
    <col min="3859" max="3859" width="13.85546875" style="1" customWidth="1"/>
    <col min="3860" max="3860" width="11" style="1" customWidth="1"/>
    <col min="3861" max="3861" width="11.28515625" style="1" customWidth="1"/>
    <col min="3862" max="4102" width="9.140625" style="1"/>
    <col min="4103" max="4103" width="4.7109375" style="1" customWidth="1"/>
    <col min="4104" max="4104" width="30.140625" style="1" customWidth="1"/>
    <col min="4105" max="4105" width="5.85546875" style="1" customWidth="1"/>
    <col min="4106" max="4106" width="6.85546875" style="1" customWidth="1"/>
    <col min="4107" max="4107" width="9.7109375" style="1" customWidth="1"/>
    <col min="4108" max="4109" width="9.85546875" style="1" customWidth="1"/>
    <col min="4110" max="4110" width="6" style="1" customWidth="1"/>
    <col min="4111" max="4111" width="13.140625" style="1" customWidth="1"/>
    <col min="4112" max="4112" width="15.42578125" style="1" customWidth="1"/>
    <col min="4113" max="4113" width="14.28515625" style="1" customWidth="1"/>
    <col min="4114" max="4114" width="22.7109375" style="1" customWidth="1"/>
    <col min="4115" max="4115" width="13.85546875" style="1" customWidth="1"/>
    <col min="4116" max="4116" width="11" style="1" customWidth="1"/>
    <col min="4117" max="4117" width="11.28515625" style="1" customWidth="1"/>
    <col min="4118" max="4358" width="9.140625" style="1"/>
    <col min="4359" max="4359" width="4.7109375" style="1" customWidth="1"/>
    <col min="4360" max="4360" width="30.140625" style="1" customWidth="1"/>
    <col min="4361" max="4361" width="5.85546875" style="1" customWidth="1"/>
    <col min="4362" max="4362" width="6.85546875" style="1" customWidth="1"/>
    <col min="4363" max="4363" width="9.7109375" style="1" customWidth="1"/>
    <col min="4364" max="4365" width="9.85546875" style="1" customWidth="1"/>
    <col min="4366" max="4366" width="6" style="1" customWidth="1"/>
    <col min="4367" max="4367" width="13.140625" style="1" customWidth="1"/>
    <col min="4368" max="4368" width="15.42578125" style="1" customWidth="1"/>
    <col min="4369" max="4369" width="14.28515625" style="1" customWidth="1"/>
    <col min="4370" max="4370" width="22.7109375" style="1" customWidth="1"/>
    <col min="4371" max="4371" width="13.85546875" style="1" customWidth="1"/>
    <col min="4372" max="4372" width="11" style="1" customWidth="1"/>
    <col min="4373" max="4373" width="11.28515625" style="1" customWidth="1"/>
    <col min="4374" max="4614" width="9.140625" style="1"/>
    <col min="4615" max="4615" width="4.7109375" style="1" customWidth="1"/>
    <col min="4616" max="4616" width="30.140625" style="1" customWidth="1"/>
    <col min="4617" max="4617" width="5.85546875" style="1" customWidth="1"/>
    <col min="4618" max="4618" width="6.85546875" style="1" customWidth="1"/>
    <col min="4619" max="4619" width="9.7109375" style="1" customWidth="1"/>
    <col min="4620" max="4621" width="9.85546875" style="1" customWidth="1"/>
    <col min="4622" max="4622" width="6" style="1" customWidth="1"/>
    <col min="4623" max="4623" width="13.140625" style="1" customWidth="1"/>
    <col min="4624" max="4624" width="15.42578125" style="1" customWidth="1"/>
    <col min="4625" max="4625" width="14.28515625" style="1" customWidth="1"/>
    <col min="4626" max="4626" width="22.7109375" style="1" customWidth="1"/>
    <col min="4627" max="4627" width="13.85546875" style="1" customWidth="1"/>
    <col min="4628" max="4628" width="11" style="1" customWidth="1"/>
    <col min="4629" max="4629" width="11.28515625" style="1" customWidth="1"/>
    <col min="4630" max="4870" width="9.140625" style="1"/>
    <col min="4871" max="4871" width="4.7109375" style="1" customWidth="1"/>
    <col min="4872" max="4872" width="30.140625" style="1" customWidth="1"/>
    <col min="4873" max="4873" width="5.85546875" style="1" customWidth="1"/>
    <col min="4874" max="4874" width="6.85546875" style="1" customWidth="1"/>
    <col min="4875" max="4875" width="9.7109375" style="1" customWidth="1"/>
    <col min="4876" max="4877" width="9.85546875" style="1" customWidth="1"/>
    <col min="4878" max="4878" width="6" style="1" customWidth="1"/>
    <col min="4879" max="4879" width="13.140625" style="1" customWidth="1"/>
    <col min="4880" max="4880" width="15.42578125" style="1" customWidth="1"/>
    <col min="4881" max="4881" width="14.28515625" style="1" customWidth="1"/>
    <col min="4882" max="4882" width="22.7109375" style="1" customWidth="1"/>
    <col min="4883" max="4883" width="13.85546875" style="1" customWidth="1"/>
    <col min="4884" max="4884" width="11" style="1" customWidth="1"/>
    <col min="4885" max="4885" width="11.28515625" style="1" customWidth="1"/>
    <col min="4886" max="5126" width="9.140625" style="1"/>
    <col min="5127" max="5127" width="4.7109375" style="1" customWidth="1"/>
    <col min="5128" max="5128" width="30.140625" style="1" customWidth="1"/>
    <col min="5129" max="5129" width="5.85546875" style="1" customWidth="1"/>
    <col min="5130" max="5130" width="6.85546875" style="1" customWidth="1"/>
    <col min="5131" max="5131" width="9.7109375" style="1" customWidth="1"/>
    <col min="5132" max="5133" width="9.85546875" style="1" customWidth="1"/>
    <col min="5134" max="5134" width="6" style="1" customWidth="1"/>
    <col min="5135" max="5135" width="13.140625" style="1" customWidth="1"/>
    <col min="5136" max="5136" width="15.42578125" style="1" customWidth="1"/>
    <col min="5137" max="5137" width="14.28515625" style="1" customWidth="1"/>
    <col min="5138" max="5138" width="22.7109375" style="1" customWidth="1"/>
    <col min="5139" max="5139" width="13.85546875" style="1" customWidth="1"/>
    <col min="5140" max="5140" width="11" style="1" customWidth="1"/>
    <col min="5141" max="5141" width="11.28515625" style="1" customWidth="1"/>
    <col min="5142" max="5382" width="9.140625" style="1"/>
    <col min="5383" max="5383" width="4.7109375" style="1" customWidth="1"/>
    <col min="5384" max="5384" width="30.140625" style="1" customWidth="1"/>
    <col min="5385" max="5385" width="5.85546875" style="1" customWidth="1"/>
    <col min="5386" max="5386" width="6.85546875" style="1" customWidth="1"/>
    <col min="5387" max="5387" width="9.7109375" style="1" customWidth="1"/>
    <col min="5388" max="5389" width="9.85546875" style="1" customWidth="1"/>
    <col min="5390" max="5390" width="6" style="1" customWidth="1"/>
    <col min="5391" max="5391" width="13.140625" style="1" customWidth="1"/>
    <col min="5392" max="5392" width="15.42578125" style="1" customWidth="1"/>
    <col min="5393" max="5393" width="14.28515625" style="1" customWidth="1"/>
    <col min="5394" max="5394" width="22.7109375" style="1" customWidth="1"/>
    <col min="5395" max="5395" width="13.85546875" style="1" customWidth="1"/>
    <col min="5396" max="5396" width="11" style="1" customWidth="1"/>
    <col min="5397" max="5397" width="11.28515625" style="1" customWidth="1"/>
    <col min="5398" max="5638" width="9.140625" style="1"/>
    <col min="5639" max="5639" width="4.7109375" style="1" customWidth="1"/>
    <col min="5640" max="5640" width="30.140625" style="1" customWidth="1"/>
    <col min="5641" max="5641" width="5.85546875" style="1" customWidth="1"/>
    <col min="5642" max="5642" width="6.85546875" style="1" customWidth="1"/>
    <col min="5643" max="5643" width="9.7109375" style="1" customWidth="1"/>
    <col min="5644" max="5645" width="9.85546875" style="1" customWidth="1"/>
    <col min="5646" max="5646" width="6" style="1" customWidth="1"/>
    <col min="5647" max="5647" width="13.140625" style="1" customWidth="1"/>
    <col min="5648" max="5648" width="15.42578125" style="1" customWidth="1"/>
    <col min="5649" max="5649" width="14.28515625" style="1" customWidth="1"/>
    <col min="5650" max="5650" width="22.7109375" style="1" customWidth="1"/>
    <col min="5651" max="5651" width="13.85546875" style="1" customWidth="1"/>
    <col min="5652" max="5652" width="11" style="1" customWidth="1"/>
    <col min="5653" max="5653" width="11.28515625" style="1" customWidth="1"/>
    <col min="5654" max="5894" width="9.140625" style="1"/>
    <col min="5895" max="5895" width="4.7109375" style="1" customWidth="1"/>
    <col min="5896" max="5896" width="30.140625" style="1" customWidth="1"/>
    <col min="5897" max="5897" width="5.85546875" style="1" customWidth="1"/>
    <col min="5898" max="5898" width="6.85546875" style="1" customWidth="1"/>
    <col min="5899" max="5899" width="9.7109375" style="1" customWidth="1"/>
    <col min="5900" max="5901" width="9.85546875" style="1" customWidth="1"/>
    <col min="5902" max="5902" width="6" style="1" customWidth="1"/>
    <col min="5903" max="5903" width="13.140625" style="1" customWidth="1"/>
    <col min="5904" max="5904" width="15.42578125" style="1" customWidth="1"/>
    <col min="5905" max="5905" width="14.28515625" style="1" customWidth="1"/>
    <col min="5906" max="5906" width="22.7109375" style="1" customWidth="1"/>
    <col min="5907" max="5907" width="13.85546875" style="1" customWidth="1"/>
    <col min="5908" max="5908" width="11" style="1" customWidth="1"/>
    <col min="5909" max="5909" width="11.28515625" style="1" customWidth="1"/>
    <col min="5910" max="6150" width="9.140625" style="1"/>
    <col min="6151" max="6151" width="4.7109375" style="1" customWidth="1"/>
    <col min="6152" max="6152" width="30.140625" style="1" customWidth="1"/>
    <col min="6153" max="6153" width="5.85546875" style="1" customWidth="1"/>
    <col min="6154" max="6154" width="6.85546875" style="1" customWidth="1"/>
    <col min="6155" max="6155" width="9.7109375" style="1" customWidth="1"/>
    <col min="6156" max="6157" width="9.85546875" style="1" customWidth="1"/>
    <col min="6158" max="6158" width="6" style="1" customWidth="1"/>
    <col min="6159" max="6159" width="13.140625" style="1" customWidth="1"/>
    <col min="6160" max="6160" width="15.42578125" style="1" customWidth="1"/>
    <col min="6161" max="6161" width="14.28515625" style="1" customWidth="1"/>
    <col min="6162" max="6162" width="22.7109375" style="1" customWidth="1"/>
    <col min="6163" max="6163" width="13.85546875" style="1" customWidth="1"/>
    <col min="6164" max="6164" width="11" style="1" customWidth="1"/>
    <col min="6165" max="6165" width="11.28515625" style="1" customWidth="1"/>
    <col min="6166" max="6406" width="9.140625" style="1"/>
    <col min="6407" max="6407" width="4.7109375" style="1" customWidth="1"/>
    <col min="6408" max="6408" width="30.140625" style="1" customWidth="1"/>
    <col min="6409" max="6409" width="5.85546875" style="1" customWidth="1"/>
    <col min="6410" max="6410" width="6.85546875" style="1" customWidth="1"/>
    <col min="6411" max="6411" width="9.7109375" style="1" customWidth="1"/>
    <col min="6412" max="6413" width="9.85546875" style="1" customWidth="1"/>
    <col min="6414" max="6414" width="6" style="1" customWidth="1"/>
    <col min="6415" max="6415" width="13.140625" style="1" customWidth="1"/>
    <col min="6416" max="6416" width="15.42578125" style="1" customWidth="1"/>
    <col min="6417" max="6417" width="14.28515625" style="1" customWidth="1"/>
    <col min="6418" max="6418" width="22.7109375" style="1" customWidth="1"/>
    <col min="6419" max="6419" width="13.85546875" style="1" customWidth="1"/>
    <col min="6420" max="6420" width="11" style="1" customWidth="1"/>
    <col min="6421" max="6421" width="11.28515625" style="1" customWidth="1"/>
    <col min="6422" max="6662" width="9.140625" style="1"/>
    <col min="6663" max="6663" width="4.7109375" style="1" customWidth="1"/>
    <col min="6664" max="6664" width="30.140625" style="1" customWidth="1"/>
    <col min="6665" max="6665" width="5.85546875" style="1" customWidth="1"/>
    <col min="6666" max="6666" width="6.85546875" style="1" customWidth="1"/>
    <col min="6667" max="6667" width="9.7109375" style="1" customWidth="1"/>
    <col min="6668" max="6669" width="9.85546875" style="1" customWidth="1"/>
    <col min="6670" max="6670" width="6" style="1" customWidth="1"/>
    <col min="6671" max="6671" width="13.140625" style="1" customWidth="1"/>
    <col min="6672" max="6672" width="15.42578125" style="1" customWidth="1"/>
    <col min="6673" max="6673" width="14.28515625" style="1" customWidth="1"/>
    <col min="6674" max="6674" width="22.7109375" style="1" customWidth="1"/>
    <col min="6675" max="6675" width="13.85546875" style="1" customWidth="1"/>
    <col min="6676" max="6676" width="11" style="1" customWidth="1"/>
    <col min="6677" max="6677" width="11.28515625" style="1" customWidth="1"/>
    <col min="6678" max="6918" width="9.140625" style="1"/>
    <col min="6919" max="6919" width="4.7109375" style="1" customWidth="1"/>
    <col min="6920" max="6920" width="30.140625" style="1" customWidth="1"/>
    <col min="6921" max="6921" width="5.85546875" style="1" customWidth="1"/>
    <col min="6922" max="6922" width="6.85546875" style="1" customWidth="1"/>
    <col min="6923" max="6923" width="9.7109375" style="1" customWidth="1"/>
    <col min="6924" max="6925" width="9.85546875" style="1" customWidth="1"/>
    <col min="6926" max="6926" width="6" style="1" customWidth="1"/>
    <col min="6927" max="6927" width="13.140625" style="1" customWidth="1"/>
    <col min="6928" max="6928" width="15.42578125" style="1" customWidth="1"/>
    <col min="6929" max="6929" width="14.28515625" style="1" customWidth="1"/>
    <col min="6930" max="6930" width="22.7109375" style="1" customWidth="1"/>
    <col min="6931" max="6931" width="13.85546875" style="1" customWidth="1"/>
    <col min="6932" max="6932" width="11" style="1" customWidth="1"/>
    <col min="6933" max="6933" width="11.28515625" style="1" customWidth="1"/>
    <col min="6934" max="7174" width="9.140625" style="1"/>
    <col min="7175" max="7175" width="4.7109375" style="1" customWidth="1"/>
    <col min="7176" max="7176" width="30.140625" style="1" customWidth="1"/>
    <col min="7177" max="7177" width="5.85546875" style="1" customWidth="1"/>
    <col min="7178" max="7178" width="6.85546875" style="1" customWidth="1"/>
    <col min="7179" max="7179" width="9.7109375" style="1" customWidth="1"/>
    <col min="7180" max="7181" width="9.85546875" style="1" customWidth="1"/>
    <col min="7182" max="7182" width="6" style="1" customWidth="1"/>
    <col min="7183" max="7183" width="13.140625" style="1" customWidth="1"/>
    <col min="7184" max="7184" width="15.42578125" style="1" customWidth="1"/>
    <col min="7185" max="7185" width="14.28515625" style="1" customWidth="1"/>
    <col min="7186" max="7186" width="22.7109375" style="1" customWidth="1"/>
    <col min="7187" max="7187" width="13.85546875" style="1" customWidth="1"/>
    <col min="7188" max="7188" width="11" style="1" customWidth="1"/>
    <col min="7189" max="7189" width="11.28515625" style="1" customWidth="1"/>
    <col min="7190" max="7430" width="9.140625" style="1"/>
    <col min="7431" max="7431" width="4.7109375" style="1" customWidth="1"/>
    <col min="7432" max="7432" width="30.140625" style="1" customWidth="1"/>
    <col min="7433" max="7433" width="5.85546875" style="1" customWidth="1"/>
    <col min="7434" max="7434" width="6.85546875" style="1" customWidth="1"/>
    <col min="7435" max="7435" width="9.7109375" style="1" customWidth="1"/>
    <col min="7436" max="7437" width="9.85546875" style="1" customWidth="1"/>
    <col min="7438" max="7438" width="6" style="1" customWidth="1"/>
    <col min="7439" max="7439" width="13.140625" style="1" customWidth="1"/>
    <col min="7440" max="7440" width="15.42578125" style="1" customWidth="1"/>
    <col min="7441" max="7441" width="14.28515625" style="1" customWidth="1"/>
    <col min="7442" max="7442" width="22.7109375" style="1" customWidth="1"/>
    <col min="7443" max="7443" width="13.85546875" style="1" customWidth="1"/>
    <col min="7444" max="7444" width="11" style="1" customWidth="1"/>
    <col min="7445" max="7445" width="11.28515625" style="1" customWidth="1"/>
    <col min="7446" max="7686" width="9.140625" style="1"/>
    <col min="7687" max="7687" width="4.7109375" style="1" customWidth="1"/>
    <col min="7688" max="7688" width="30.140625" style="1" customWidth="1"/>
    <col min="7689" max="7689" width="5.85546875" style="1" customWidth="1"/>
    <col min="7690" max="7690" width="6.85546875" style="1" customWidth="1"/>
    <col min="7691" max="7691" width="9.7109375" style="1" customWidth="1"/>
    <col min="7692" max="7693" width="9.85546875" style="1" customWidth="1"/>
    <col min="7694" max="7694" width="6" style="1" customWidth="1"/>
    <col min="7695" max="7695" width="13.140625" style="1" customWidth="1"/>
    <col min="7696" max="7696" width="15.42578125" style="1" customWidth="1"/>
    <col min="7697" max="7697" width="14.28515625" style="1" customWidth="1"/>
    <col min="7698" max="7698" width="22.7109375" style="1" customWidth="1"/>
    <col min="7699" max="7699" width="13.85546875" style="1" customWidth="1"/>
    <col min="7700" max="7700" width="11" style="1" customWidth="1"/>
    <col min="7701" max="7701" width="11.28515625" style="1" customWidth="1"/>
    <col min="7702" max="7942" width="9.140625" style="1"/>
    <col min="7943" max="7943" width="4.7109375" style="1" customWidth="1"/>
    <col min="7944" max="7944" width="30.140625" style="1" customWidth="1"/>
    <col min="7945" max="7945" width="5.85546875" style="1" customWidth="1"/>
    <col min="7946" max="7946" width="6.85546875" style="1" customWidth="1"/>
    <col min="7947" max="7947" width="9.7109375" style="1" customWidth="1"/>
    <col min="7948" max="7949" width="9.85546875" style="1" customWidth="1"/>
    <col min="7950" max="7950" width="6" style="1" customWidth="1"/>
    <col min="7951" max="7951" width="13.140625" style="1" customWidth="1"/>
    <col min="7952" max="7952" width="15.42578125" style="1" customWidth="1"/>
    <col min="7953" max="7953" width="14.28515625" style="1" customWidth="1"/>
    <col min="7954" max="7954" width="22.7109375" style="1" customWidth="1"/>
    <col min="7955" max="7955" width="13.85546875" style="1" customWidth="1"/>
    <col min="7956" max="7956" width="11" style="1" customWidth="1"/>
    <col min="7957" max="7957" width="11.28515625" style="1" customWidth="1"/>
    <col min="7958" max="8198" width="9.140625" style="1"/>
    <col min="8199" max="8199" width="4.7109375" style="1" customWidth="1"/>
    <col min="8200" max="8200" width="30.140625" style="1" customWidth="1"/>
    <col min="8201" max="8201" width="5.85546875" style="1" customWidth="1"/>
    <col min="8202" max="8202" width="6.85546875" style="1" customWidth="1"/>
    <col min="8203" max="8203" width="9.7109375" style="1" customWidth="1"/>
    <col min="8204" max="8205" width="9.85546875" style="1" customWidth="1"/>
    <col min="8206" max="8206" width="6" style="1" customWidth="1"/>
    <col min="8207" max="8207" width="13.140625" style="1" customWidth="1"/>
    <col min="8208" max="8208" width="15.42578125" style="1" customWidth="1"/>
    <col min="8209" max="8209" width="14.28515625" style="1" customWidth="1"/>
    <col min="8210" max="8210" width="22.7109375" style="1" customWidth="1"/>
    <col min="8211" max="8211" width="13.85546875" style="1" customWidth="1"/>
    <col min="8212" max="8212" width="11" style="1" customWidth="1"/>
    <col min="8213" max="8213" width="11.28515625" style="1" customWidth="1"/>
    <col min="8214" max="8454" width="9.140625" style="1"/>
    <col min="8455" max="8455" width="4.7109375" style="1" customWidth="1"/>
    <col min="8456" max="8456" width="30.140625" style="1" customWidth="1"/>
    <col min="8457" max="8457" width="5.85546875" style="1" customWidth="1"/>
    <col min="8458" max="8458" width="6.85546875" style="1" customWidth="1"/>
    <col min="8459" max="8459" width="9.7109375" style="1" customWidth="1"/>
    <col min="8460" max="8461" width="9.85546875" style="1" customWidth="1"/>
    <col min="8462" max="8462" width="6" style="1" customWidth="1"/>
    <col min="8463" max="8463" width="13.140625" style="1" customWidth="1"/>
    <col min="8464" max="8464" width="15.42578125" style="1" customWidth="1"/>
    <col min="8465" max="8465" width="14.28515625" style="1" customWidth="1"/>
    <col min="8466" max="8466" width="22.7109375" style="1" customWidth="1"/>
    <col min="8467" max="8467" width="13.85546875" style="1" customWidth="1"/>
    <col min="8468" max="8468" width="11" style="1" customWidth="1"/>
    <col min="8469" max="8469" width="11.28515625" style="1" customWidth="1"/>
    <col min="8470" max="8710" width="9.140625" style="1"/>
    <col min="8711" max="8711" width="4.7109375" style="1" customWidth="1"/>
    <col min="8712" max="8712" width="30.140625" style="1" customWidth="1"/>
    <col min="8713" max="8713" width="5.85546875" style="1" customWidth="1"/>
    <col min="8714" max="8714" width="6.85546875" style="1" customWidth="1"/>
    <col min="8715" max="8715" width="9.7109375" style="1" customWidth="1"/>
    <col min="8716" max="8717" width="9.85546875" style="1" customWidth="1"/>
    <col min="8718" max="8718" width="6" style="1" customWidth="1"/>
    <col min="8719" max="8719" width="13.140625" style="1" customWidth="1"/>
    <col min="8720" max="8720" width="15.42578125" style="1" customWidth="1"/>
    <col min="8721" max="8721" width="14.28515625" style="1" customWidth="1"/>
    <col min="8722" max="8722" width="22.7109375" style="1" customWidth="1"/>
    <col min="8723" max="8723" width="13.85546875" style="1" customWidth="1"/>
    <col min="8724" max="8724" width="11" style="1" customWidth="1"/>
    <col min="8725" max="8725" width="11.28515625" style="1" customWidth="1"/>
    <col min="8726" max="8966" width="9.140625" style="1"/>
    <col min="8967" max="8967" width="4.7109375" style="1" customWidth="1"/>
    <col min="8968" max="8968" width="30.140625" style="1" customWidth="1"/>
    <col min="8969" max="8969" width="5.85546875" style="1" customWidth="1"/>
    <col min="8970" max="8970" width="6.85546875" style="1" customWidth="1"/>
    <col min="8971" max="8971" width="9.7109375" style="1" customWidth="1"/>
    <col min="8972" max="8973" width="9.85546875" style="1" customWidth="1"/>
    <col min="8974" max="8974" width="6" style="1" customWidth="1"/>
    <col min="8975" max="8975" width="13.140625" style="1" customWidth="1"/>
    <col min="8976" max="8976" width="15.42578125" style="1" customWidth="1"/>
    <col min="8977" max="8977" width="14.28515625" style="1" customWidth="1"/>
    <col min="8978" max="8978" width="22.7109375" style="1" customWidth="1"/>
    <col min="8979" max="8979" width="13.85546875" style="1" customWidth="1"/>
    <col min="8980" max="8980" width="11" style="1" customWidth="1"/>
    <col min="8981" max="8981" width="11.28515625" style="1" customWidth="1"/>
    <col min="8982" max="9222" width="9.140625" style="1"/>
    <col min="9223" max="9223" width="4.7109375" style="1" customWidth="1"/>
    <col min="9224" max="9224" width="30.140625" style="1" customWidth="1"/>
    <col min="9225" max="9225" width="5.85546875" style="1" customWidth="1"/>
    <col min="9226" max="9226" width="6.85546875" style="1" customWidth="1"/>
    <col min="9227" max="9227" width="9.7109375" style="1" customWidth="1"/>
    <col min="9228" max="9229" width="9.85546875" style="1" customWidth="1"/>
    <col min="9230" max="9230" width="6" style="1" customWidth="1"/>
    <col min="9231" max="9231" width="13.140625" style="1" customWidth="1"/>
    <col min="9232" max="9232" width="15.42578125" style="1" customWidth="1"/>
    <col min="9233" max="9233" width="14.28515625" style="1" customWidth="1"/>
    <col min="9234" max="9234" width="22.7109375" style="1" customWidth="1"/>
    <col min="9235" max="9235" width="13.85546875" style="1" customWidth="1"/>
    <col min="9236" max="9236" width="11" style="1" customWidth="1"/>
    <col min="9237" max="9237" width="11.28515625" style="1" customWidth="1"/>
    <col min="9238" max="9478" width="9.140625" style="1"/>
    <col min="9479" max="9479" width="4.7109375" style="1" customWidth="1"/>
    <col min="9480" max="9480" width="30.140625" style="1" customWidth="1"/>
    <col min="9481" max="9481" width="5.85546875" style="1" customWidth="1"/>
    <col min="9482" max="9482" width="6.85546875" style="1" customWidth="1"/>
    <col min="9483" max="9483" width="9.7109375" style="1" customWidth="1"/>
    <col min="9484" max="9485" width="9.85546875" style="1" customWidth="1"/>
    <col min="9486" max="9486" width="6" style="1" customWidth="1"/>
    <col min="9487" max="9487" width="13.140625" style="1" customWidth="1"/>
    <col min="9488" max="9488" width="15.42578125" style="1" customWidth="1"/>
    <col min="9489" max="9489" width="14.28515625" style="1" customWidth="1"/>
    <col min="9490" max="9490" width="22.7109375" style="1" customWidth="1"/>
    <col min="9491" max="9491" width="13.85546875" style="1" customWidth="1"/>
    <col min="9492" max="9492" width="11" style="1" customWidth="1"/>
    <col min="9493" max="9493" width="11.28515625" style="1" customWidth="1"/>
    <col min="9494" max="9734" width="9.140625" style="1"/>
    <col min="9735" max="9735" width="4.7109375" style="1" customWidth="1"/>
    <col min="9736" max="9736" width="30.140625" style="1" customWidth="1"/>
    <col min="9737" max="9737" width="5.85546875" style="1" customWidth="1"/>
    <col min="9738" max="9738" width="6.85546875" style="1" customWidth="1"/>
    <col min="9739" max="9739" width="9.7109375" style="1" customWidth="1"/>
    <col min="9740" max="9741" width="9.85546875" style="1" customWidth="1"/>
    <col min="9742" max="9742" width="6" style="1" customWidth="1"/>
    <col min="9743" max="9743" width="13.140625" style="1" customWidth="1"/>
    <col min="9744" max="9744" width="15.42578125" style="1" customWidth="1"/>
    <col min="9745" max="9745" width="14.28515625" style="1" customWidth="1"/>
    <col min="9746" max="9746" width="22.7109375" style="1" customWidth="1"/>
    <col min="9747" max="9747" width="13.85546875" style="1" customWidth="1"/>
    <col min="9748" max="9748" width="11" style="1" customWidth="1"/>
    <col min="9749" max="9749" width="11.28515625" style="1" customWidth="1"/>
    <col min="9750" max="9990" width="9.140625" style="1"/>
    <col min="9991" max="9991" width="4.7109375" style="1" customWidth="1"/>
    <col min="9992" max="9992" width="30.140625" style="1" customWidth="1"/>
    <col min="9993" max="9993" width="5.85546875" style="1" customWidth="1"/>
    <col min="9994" max="9994" width="6.85546875" style="1" customWidth="1"/>
    <col min="9995" max="9995" width="9.7109375" style="1" customWidth="1"/>
    <col min="9996" max="9997" width="9.85546875" style="1" customWidth="1"/>
    <col min="9998" max="9998" width="6" style="1" customWidth="1"/>
    <col min="9999" max="9999" width="13.140625" style="1" customWidth="1"/>
    <col min="10000" max="10000" width="15.42578125" style="1" customWidth="1"/>
    <col min="10001" max="10001" width="14.28515625" style="1" customWidth="1"/>
    <col min="10002" max="10002" width="22.7109375" style="1" customWidth="1"/>
    <col min="10003" max="10003" width="13.85546875" style="1" customWidth="1"/>
    <col min="10004" max="10004" width="11" style="1" customWidth="1"/>
    <col min="10005" max="10005" width="11.28515625" style="1" customWidth="1"/>
    <col min="10006" max="10246" width="9.140625" style="1"/>
    <col min="10247" max="10247" width="4.7109375" style="1" customWidth="1"/>
    <col min="10248" max="10248" width="30.140625" style="1" customWidth="1"/>
    <col min="10249" max="10249" width="5.85546875" style="1" customWidth="1"/>
    <col min="10250" max="10250" width="6.85546875" style="1" customWidth="1"/>
    <col min="10251" max="10251" width="9.7109375" style="1" customWidth="1"/>
    <col min="10252" max="10253" width="9.85546875" style="1" customWidth="1"/>
    <col min="10254" max="10254" width="6" style="1" customWidth="1"/>
    <col min="10255" max="10255" width="13.140625" style="1" customWidth="1"/>
    <col min="10256" max="10256" width="15.42578125" style="1" customWidth="1"/>
    <col min="10257" max="10257" width="14.28515625" style="1" customWidth="1"/>
    <col min="10258" max="10258" width="22.7109375" style="1" customWidth="1"/>
    <col min="10259" max="10259" width="13.85546875" style="1" customWidth="1"/>
    <col min="10260" max="10260" width="11" style="1" customWidth="1"/>
    <col min="10261" max="10261" width="11.28515625" style="1" customWidth="1"/>
    <col min="10262" max="10502" width="9.140625" style="1"/>
    <col min="10503" max="10503" width="4.7109375" style="1" customWidth="1"/>
    <col min="10504" max="10504" width="30.140625" style="1" customWidth="1"/>
    <col min="10505" max="10505" width="5.85546875" style="1" customWidth="1"/>
    <col min="10506" max="10506" width="6.85546875" style="1" customWidth="1"/>
    <col min="10507" max="10507" width="9.7109375" style="1" customWidth="1"/>
    <col min="10508" max="10509" width="9.85546875" style="1" customWidth="1"/>
    <col min="10510" max="10510" width="6" style="1" customWidth="1"/>
    <col min="10511" max="10511" width="13.140625" style="1" customWidth="1"/>
    <col min="10512" max="10512" width="15.42578125" style="1" customWidth="1"/>
    <col min="10513" max="10513" width="14.28515625" style="1" customWidth="1"/>
    <col min="10514" max="10514" width="22.7109375" style="1" customWidth="1"/>
    <col min="10515" max="10515" width="13.85546875" style="1" customWidth="1"/>
    <col min="10516" max="10516" width="11" style="1" customWidth="1"/>
    <col min="10517" max="10517" width="11.28515625" style="1" customWidth="1"/>
    <col min="10518" max="10758" width="9.140625" style="1"/>
    <col min="10759" max="10759" width="4.7109375" style="1" customWidth="1"/>
    <col min="10760" max="10760" width="30.140625" style="1" customWidth="1"/>
    <col min="10761" max="10761" width="5.85546875" style="1" customWidth="1"/>
    <col min="10762" max="10762" width="6.85546875" style="1" customWidth="1"/>
    <col min="10763" max="10763" width="9.7109375" style="1" customWidth="1"/>
    <col min="10764" max="10765" width="9.85546875" style="1" customWidth="1"/>
    <col min="10766" max="10766" width="6" style="1" customWidth="1"/>
    <col min="10767" max="10767" width="13.140625" style="1" customWidth="1"/>
    <col min="10768" max="10768" width="15.42578125" style="1" customWidth="1"/>
    <col min="10769" max="10769" width="14.28515625" style="1" customWidth="1"/>
    <col min="10770" max="10770" width="22.7109375" style="1" customWidth="1"/>
    <col min="10771" max="10771" width="13.85546875" style="1" customWidth="1"/>
    <col min="10772" max="10772" width="11" style="1" customWidth="1"/>
    <col min="10773" max="10773" width="11.28515625" style="1" customWidth="1"/>
    <col min="10774" max="11014" width="9.140625" style="1"/>
    <col min="11015" max="11015" width="4.7109375" style="1" customWidth="1"/>
    <col min="11016" max="11016" width="30.140625" style="1" customWidth="1"/>
    <col min="11017" max="11017" width="5.85546875" style="1" customWidth="1"/>
    <col min="11018" max="11018" width="6.85546875" style="1" customWidth="1"/>
    <col min="11019" max="11019" width="9.7109375" style="1" customWidth="1"/>
    <col min="11020" max="11021" width="9.85546875" style="1" customWidth="1"/>
    <col min="11022" max="11022" width="6" style="1" customWidth="1"/>
    <col min="11023" max="11023" width="13.140625" style="1" customWidth="1"/>
    <col min="11024" max="11024" width="15.42578125" style="1" customWidth="1"/>
    <col min="11025" max="11025" width="14.28515625" style="1" customWidth="1"/>
    <col min="11026" max="11026" width="22.7109375" style="1" customWidth="1"/>
    <col min="11027" max="11027" width="13.85546875" style="1" customWidth="1"/>
    <col min="11028" max="11028" width="11" style="1" customWidth="1"/>
    <col min="11029" max="11029" width="11.28515625" style="1" customWidth="1"/>
    <col min="11030" max="11270" width="9.140625" style="1"/>
    <col min="11271" max="11271" width="4.7109375" style="1" customWidth="1"/>
    <col min="11272" max="11272" width="30.140625" style="1" customWidth="1"/>
    <col min="11273" max="11273" width="5.85546875" style="1" customWidth="1"/>
    <col min="11274" max="11274" width="6.85546875" style="1" customWidth="1"/>
    <col min="11275" max="11275" width="9.7109375" style="1" customWidth="1"/>
    <col min="11276" max="11277" width="9.85546875" style="1" customWidth="1"/>
    <col min="11278" max="11278" width="6" style="1" customWidth="1"/>
    <col min="11279" max="11279" width="13.140625" style="1" customWidth="1"/>
    <col min="11280" max="11280" width="15.42578125" style="1" customWidth="1"/>
    <col min="11281" max="11281" width="14.28515625" style="1" customWidth="1"/>
    <col min="11282" max="11282" width="22.7109375" style="1" customWidth="1"/>
    <col min="11283" max="11283" width="13.85546875" style="1" customWidth="1"/>
    <col min="11284" max="11284" width="11" style="1" customWidth="1"/>
    <col min="11285" max="11285" width="11.28515625" style="1" customWidth="1"/>
    <col min="11286" max="11526" width="9.140625" style="1"/>
    <col min="11527" max="11527" width="4.7109375" style="1" customWidth="1"/>
    <col min="11528" max="11528" width="30.140625" style="1" customWidth="1"/>
    <col min="11529" max="11529" width="5.85546875" style="1" customWidth="1"/>
    <col min="11530" max="11530" width="6.85546875" style="1" customWidth="1"/>
    <col min="11531" max="11531" width="9.7109375" style="1" customWidth="1"/>
    <col min="11532" max="11533" width="9.85546875" style="1" customWidth="1"/>
    <col min="11534" max="11534" width="6" style="1" customWidth="1"/>
    <col min="11535" max="11535" width="13.140625" style="1" customWidth="1"/>
    <col min="11536" max="11536" width="15.42578125" style="1" customWidth="1"/>
    <col min="11537" max="11537" width="14.28515625" style="1" customWidth="1"/>
    <col min="11538" max="11538" width="22.7109375" style="1" customWidth="1"/>
    <col min="11539" max="11539" width="13.85546875" style="1" customWidth="1"/>
    <col min="11540" max="11540" width="11" style="1" customWidth="1"/>
    <col min="11541" max="11541" width="11.28515625" style="1" customWidth="1"/>
    <col min="11542" max="11782" width="9.140625" style="1"/>
    <col min="11783" max="11783" width="4.7109375" style="1" customWidth="1"/>
    <col min="11784" max="11784" width="30.140625" style="1" customWidth="1"/>
    <col min="11785" max="11785" width="5.85546875" style="1" customWidth="1"/>
    <col min="11786" max="11786" width="6.85546875" style="1" customWidth="1"/>
    <col min="11787" max="11787" width="9.7109375" style="1" customWidth="1"/>
    <col min="11788" max="11789" width="9.85546875" style="1" customWidth="1"/>
    <col min="11790" max="11790" width="6" style="1" customWidth="1"/>
    <col min="11791" max="11791" width="13.140625" style="1" customWidth="1"/>
    <col min="11792" max="11792" width="15.42578125" style="1" customWidth="1"/>
    <col min="11793" max="11793" width="14.28515625" style="1" customWidth="1"/>
    <col min="11794" max="11794" width="22.7109375" style="1" customWidth="1"/>
    <col min="11795" max="11795" width="13.85546875" style="1" customWidth="1"/>
    <col min="11796" max="11796" width="11" style="1" customWidth="1"/>
    <col min="11797" max="11797" width="11.28515625" style="1" customWidth="1"/>
    <col min="11798" max="12038" width="9.140625" style="1"/>
    <col min="12039" max="12039" width="4.7109375" style="1" customWidth="1"/>
    <col min="12040" max="12040" width="30.140625" style="1" customWidth="1"/>
    <col min="12041" max="12041" width="5.85546875" style="1" customWidth="1"/>
    <col min="12042" max="12042" width="6.85546875" style="1" customWidth="1"/>
    <col min="12043" max="12043" width="9.7109375" style="1" customWidth="1"/>
    <col min="12044" max="12045" width="9.85546875" style="1" customWidth="1"/>
    <col min="12046" max="12046" width="6" style="1" customWidth="1"/>
    <col min="12047" max="12047" width="13.140625" style="1" customWidth="1"/>
    <col min="12048" max="12048" width="15.42578125" style="1" customWidth="1"/>
    <col min="12049" max="12049" width="14.28515625" style="1" customWidth="1"/>
    <col min="12050" max="12050" width="22.7109375" style="1" customWidth="1"/>
    <col min="12051" max="12051" width="13.85546875" style="1" customWidth="1"/>
    <col min="12052" max="12052" width="11" style="1" customWidth="1"/>
    <col min="12053" max="12053" width="11.28515625" style="1" customWidth="1"/>
    <col min="12054" max="12294" width="9.140625" style="1"/>
    <col min="12295" max="12295" width="4.7109375" style="1" customWidth="1"/>
    <col min="12296" max="12296" width="30.140625" style="1" customWidth="1"/>
    <col min="12297" max="12297" width="5.85546875" style="1" customWidth="1"/>
    <col min="12298" max="12298" width="6.85546875" style="1" customWidth="1"/>
    <col min="12299" max="12299" width="9.7109375" style="1" customWidth="1"/>
    <col min="12300" max="12301" width="9.85546875" style="1" customWidth="1"/>
    <col min="12302" max="12302" width="6" style="1" customWidth="1"/>
    <col min="12303" max="12303" width="13.140625" style="1" customWidth="1"/>
    <col min="12304" max="12304" width="15.42578125" style="1" customWidth="1"/>
    <col min="12305" max="12305" width="14.28515625" style="1" customWidth="1"/>
    <col min="12306" max="12306" width="22.7109375" style="1" customWidth="1"/>
    <col min="12307" max="12307" width="13.85546875" style="1" customWidth="1"/>
    <col min="12308" max="12308" width="11" style="1" customWidth="1"/>
    <col min="12309" max="12309" width="11.28515625" style="1" customWidth="1"/>
    <col min="12310" max="12550" width="9.140625" style="1"/>
    <col min="12551" max="12551" width="4.7109375" style="1" customWidth="1"/>
    <col min="12552" max="12552" width="30.140625" style="1" customWidth="1"/>
    <col min="12553" max="12553" width="5.85546875" style="1" customWidth="1"/>
    <col min="12554" max="12554" width="6.85546875" style="1" customWidth="1"/>
    <col min="12555" max="12555" width="9.7109375" style="1" customWidth="1"/>
    <col min="12556" max="12557" width="9.85546875" style="1" customWidth="1"/>
    <col min="12558" max="12558" width="6" style="1" customWidth="1"/>
    <col min="12559" max="12559" width="13.140625" style="1" customWidth="1"/>
    <col min="12560" max="12560" width="15.42578125" style="1" customWidth="1"/>
    <col min="12561" max="12561" width="14.28515625" style="1" customWidth="1"/>
    <col min="12562" max="12562" width="22.7109375" style="1" customWidth="1"/>
    <col min="12563" max="12563" width="13.85546875" style="1" customWidth="1"/>
    <col min="12564" max="12564" width="11" style="1" customWidth="1"/>
    <col min="12565" max="12565" width="11.28515625" style="1" customWidth="1"/>
    <col min="12566" max="12806" width="9.140625" style="1"/>
    <col min="12807" max="12807" width="4.7109375" style="1" customWidth="1"/>
    <col min="12808" max="12808" width="30.140625" style="1" customWidth="1"/>
    <col min="12809" max="12809" width="5.85546875" style="1" customWidth="1"/>
    <col min="12810" max="12810" width="6.85546875" style="1" customWidth="1"/>
    <col min="12811" max="12811" width="9.7109375" style="1" customWidth="1"/>
    <col min="12812" max="12813" width="9.85546875" style="1" customWidth="1"/>
    <col min="12814" max="12814" width="6" style="1" customWidth="1"/>
    <col min="12815" max="12815" width="13.140625" style="1" customWidth="1"/>
    <col min="12816" max="12816" width="15.42578125" style="1" customWidth="1"/>
    <col min="12817" max="12817" width="14.28515625" style="1" customWidth="1"/>
    <col min="12818" max="12818" width="22.7109375" style="1" customWidth="1"/>
    <col min="12819" max="12819" width="13.85546875" style="1" customWidth="1"/>
    <col min="12820" max="12820" width="11" style="1" customWidth="1"/>
    <col min="12821" max="12821" width="11.28515625" style="1" customWidth="1"/>
    <col min="12822" max="13062" width="9.140625" style="1"/>
    <col min="13063" max="13063" width="4.7109375" style="1" customWidth="1"/>
    <col min="13064" max="13064" width="30.140625" style="1" customWidth="1"/>
    <col min="13065" max="13065" width="5.85546875" style="1" customWidth="1"/>
    <col min="13066" max="13066" width="6.85546875" style="1" customWidth="1"/>
    <col min="13067" max="13067" width="9.7109375" style="1" customWidth="1"/>
    <col min="13068" max="13069" width="9.85546875" style="1" customWidth="1"/>
    <col min="13070" max="13070" width="6" style="1" customWidth="1"/>
    <col min="13071" max="13071" width="13.140625" style="1" customWidth="1"/>
    <col min="13072" max="13072" width="15.42578125" style="1" customWidth="1"/>
    <col min="13073" max="13073" width="14.28515625" style="1" customWidth="1"/>
    <col min="13074" max="13074" width="22.7109375" style="1" customWidth="1"/>
    <col min="13075" max="13075" width="13.85546875" style="1" customWidth="1"/>
    <col min="13076" max="13076" width="11" style="1" customWidth="1"/>
    <col min="13077" max="13077" width="11.28515625" style="1" customWidth="1"/>
    <col min="13078" max="13318" width="9.140625" style="1"/>
    <col min="13319" max="13319" width="4.7109375" style="1" customWidth="1"/>
    <col min="13320" max="13320" width="30.140625" style="1" customWidth="1"/>
    <col min="13321" max="13321" width="5.85546875" style="1" customWidth="1"/>
    <col min="13322" max="13322" width="6.85546875" style="1" customWidth="1"/>
    <col min="13323" max="13323" width="9.7109375" style="1" customWidth="1"/>
    <col min="13324" max="13325" width="9.85546875" style="1" customWidth="1"/>
    <col min="13326" max="13326" width="6" style="1" customWidth="1"/>
    <col min="13327" max="13327" width="13.140625" style="1" customWidth="1"/>
    <col min="13328" max="13328" width="15.42578125" style="1" customWidth="1"/>
    <col min="13329" max="13329" width="14.28515625" style="1" customWidth="1"/>
    <col min="13330" max="13330" width="22.7109375" style="1" customWidth="1"/>
    <col min="13331" max="13331" width="13.85546875" style="1" customWidth="1"/>
    <col min="13332" max="13332" width="11" style="1" customWidth="1"/>
    <col min="13333" max="13333" width="11.28515625" style="1" customWidth="1"/>
    <col min="13334" max="13574" width="9.140625" style="1"/>
    <col min="13575" max="13575" width="4.7109375" style="1" customWidth="1"/>
    <col min="13576" max="13576" width="30.140625" style="1" customWidth="1"/>
    <col min="13577" max="13577" width="5.85546875" style="1" customWidth="1"/>
    <col min="13578" max="13578" width="6.85546875" style="1" customWidth="1"/>
    <col min="13579" max="13579" width="9.7109375" style="1" customWidth="1"/>
    <col min="13580" max="13581" width="9.85546875" style="1" customWidth="1"/>
    <col min="13582" max="13582" width="6" style="1" customWidth="1"/>
    <col min="13583" max="13583" width="13.140625" style="1" customWidth="1"/>
    <col min="13584" max="13584" width="15.42578125" style="1" customWidth="1"/>
    <col min="13585" max="13585" width="14.28515625" style="1" customWidth="1"/>
    <col min="13586" max="13586" width="22.7109375" style="1" customWidth="1"/>
    <col min="13587" max="13587" width="13.85546875" style="1" customWidth="1"/>
    <col min="13588" max="13588" width="11" style="1" customWidth="1"/>
    <col min="13589" max="13589" width="11.28515625" style="1" customWidth="1"/>
    <col min="13590" max="13830" width="9.140625" style="1"/>
    <col min="13831" max="13831" width="4.7109375" style="1" customWidth="1"/>
    <col min="13832" max="13832" width="30.140625" style="1" customWidth="1"/>
    <col min="13833" max="13833" width="5.85546875" style="1" customWidth="1"/>
    <col min="13834" max="13834" width="6.85546875" style="1" customWidth="1"/>
    <col min="13835" max="13835" width="9.7109375" style="1" customWidth="1"/>
    <col min="13836" max="13837" width="9.85546875" style="1" customWidth="1"/>
    <col min="13838" max="13838" width="6" style="1" customWidth="1"/>
    <col min="13839" max="13839" width="13.140625" style="1" customWidth="1"/>
    <col min="13840" max="13840" width="15.42578125" style="1" customWidth="1"/>
    <col min="13841" max="13841" width="14.28515625" style="1" customWidth="1"/>
    <col min="13842" max="13842" width="22.7109375" style="1" customWidth="1"/>
    <col min="13843" max="13843" width="13.85546875" style="1" customWidth="1"/>
    <col min="13844" max="13844" width="11" style="1" customWidth="1"/>
    <col min="13845" max="13845" width="11.28515625" style="1" customWidth="1"/>
    <col min="13846" max="14086" width="9.140625" style="1"/>
    <col min="14087" max="14087" width="4.7109375" style="1" customWidth="1"/>
    <col min="14088" max="14088" width="30.140625" style="1" customWidth="1"/>
    <col min="14089" max="14089" width="5.85546875" style="1" customWidth="1"/>
    <col min="14090" max="14090" width="6.85546875" style="1" customWidth="1"/>
    <col min="14091" max="14091" width="9.7109375" style="1" customWidth="1"/>
    <col min="14092" max="14093" width="9.85546875" style="1" customWidth="1"/>
    <col min="14094" max="14094" width="6" style="1" customWidth="1"/>
    <col min="14095" max="14095" width="13.140625" style="1" customWidth="1"/>
    <col min="14096" max="14096" width="15.42578125" style="1" customWidth="1"/>
    <col min="14097" max="14097" width="14.28515625" style="1" customWidth="1"/>
    <col min="14098" max="14098" width="22.7109375" style="1" customWidth="1"/>
    <col min="14099" max="14099" width="13.85546875" style="1" customWidth="1"/>
    <col min="14100" max="14100" width="11" style="1" customWidth="1"/>
    <col min="14101" max="14101" width="11.28515625" style="1" customWidth="1"/>
    <col min="14102" max="14342" width="9.140625" style="1"/>
    <col min="14343" max="14343" width="4.7109375" style="1" customWidth="1"/>
    <col min="14344" max="14344" width="30.140625" style="1" customWidth="1"/>
    <col min="14345" max="14345" width="5.85546875" style="1" customWidth="1"/>
    <col min="14346" max="14346" width="6.85546875" style="1" customWidth="1"/>
    <col min="14347" max="14347" width="9.7109375" style="1" customWidth="1"/>
    <col min="14348" max="14349" width="9.85546875" style="1" customWidth="1"/>
    <col min="14350" max="14350" width="6" style="1" customWidth="1"/>
    <col min="14351" max="14351" width="13.140625" style="1" customWidth="1"/>
    <col min="14352" max="14352" width="15.42578125" style="1" customWidth="1"/>
    <col min="14353" max="14353" width="14.28515625" style="1" customWidth="1"/>
    <col min="14354" max="14354" width="22.7109375" style="1" customWidth="1"/>
    <col min="14355" max="14355" width="13.85546875" style="1" customWidth="1"/>
    <col min="14356" max="14356" width="11" style="1" customWidth="1"/>
    <col min="14357" max="14357" width="11.28515625" style="1" customWidth="1"/>
    <col min="14358" max="14598" width="9.140625" style="1"/>
    <col min="14599" max="14599" width="4.7109375" style="1" customWidth="1"/>
    <col min="14600" max="14600" width="30.140625" style="1" customWidth="1"/>
    <col min="14601" max="14601" width="5.85546875" style="1" customWidth="1"/>
    <col min="14602" max="14602" width="6.85546875" style="1" customWidth="1"/>
    <col min="14603" max="14603" width="9.7109375" style="1" customWidth="1"/>
    <col min="14604" max="14605" width="9.85546875" style="1" customWidth="1"/>
    <col min="14606" max="14606" width="6" style="1" customWidth="1"/>
    <col min="14607" max="14607" width="13.140625" style="1" customWidth="1"/>
    <col min="14608" max="14608" width="15.42578125" style="1" customWidth="1"/>
    <col min="14609" max="14609" width="14.28515625" style="1" customWidth="1"/>
    <col min="14610" max="14610" width="22.7109375" style="1" customWidth="1"/>
    <col min="14611" max="14611" width="13.85546875" style="1" customWidth="1"/>
    <col min="14612" max="14612" width="11" style="1" customWidth="1"/>
    <col min="14613" max="14613" width="11.28515625" style="1" customWidth="1"/>
    <col min="14614" max="14854" width="9.140625" style="1"/>
    <col min="14855" max="14855" width="4.7109375" style="1" customWidth="1"/>
    <col min="14856" max="14856" width="30.140625" style="1" customWidth="1"/>
    <col min="14857" max="14857" width="5.85546875" style="1" customWidth="1"/>
    <col min="14858" max="14858" width="6.85546875" style="1" customWidth="1"/>
    <col min="14859" max="14859" width="9.7109375" style="1" customWidth="1"/>
    <col min="14860" max="14861" width="9.85546875" style="1" customWidth="1"/>
    <col min="14862" max="14862" width="6" style="1" customWidth="1"/>
    <col min="14863" max="14863" width="13.140625" style="1" customWidth="1"/>
    <col min="14864" max="14864" width="15.42578125" style="1" customWidth="1"/>
    <col min="14865" max="14865" width="14.28515625" style="1" customWidth="1"/>
    <col min="14866" max="14866" width="22.7109375" style="1" customWidth="1"/>
    <col min="14867" max="14867" width="13.85546875" style="1" customWidth="1"/>
    <col min="14868" max="14868" width="11" style="1" customWidth="1"/>
    <col min="14869" max="14869" width="11.28515625" style="1" customWidth="1"/>
    <col min="14870" max="15110" width="9.140625" style="1"/>
    <col min="15111" max="15111" width="4.7109375" style="1" customWidth="1"/>
    <col min="15112" max="15112" width="30.140625" style="1" customWidth="1"/>
    <col min="15113" max="15113" width="5.85546875" style="1" customWidth="1"/>
    <col min="15114" max="15114" width="6.85546875" style="1" customWidth="1"/>
    <col min="15115" max="15115" width="9.7109375" style="1" customWidth="1"/>
    <col min="15116" max="15117" width="9.85546875" style="1" customWidth="1"/>
    <col min="15118" max="15118" width="6" style="1" customWidth="1"/>
    <col min="15119" max="15119" width="13.140625" style="1" customWidth="1"/>
    <col min="15120" max="15120" width="15.42578125" style="1" customWidth="1"/>
    <col min="15121" max="15121" width="14.28515625" style="1" customWidth="1"/>
    <col min="15122" max="15122" width="22.7109375" style="1" customWidth="1"/>
    <col min="15123" max="15123" width="13.85546875" style="1" customWidth="1"/>
    <col min="15124" max="15124" width="11" style="1" customWidth="1"/>
    <col min="15125" max="15125" width="11.28515625" style="1" customWidth="1"/>
    <col min="15126" max="15366" width="9.140625" style="1"/>
    <col min="15367" max="15367" width="4.7109375" style="1" customWidth="1"/>
    <col min="15368" max="15368" width="30.140625" style="1" customWidth="1"/>
    <col min="15369" max="15369" width="5.85546875" style="1" customWidth="1"/>
    <col min="15370" max="15370" width="6.85546875" style="1" customWidth="1"/>
    <col min="15371" max="15371" width="9.7109375" style="1" customWidth="1"/>
    <col min="15372" max="15373" width="9.85546875" style="1" customWidth="1"/>
    <col min="15374" max="15374" width="6" style="1" customWidth="1"/>
    <col min="15375" max="15375" width="13.140625" style="1" customWidth="1"/>
    <col min="15376" max="15376" width="15.42578125" style="1" customWidth="1"/>
    <col min="15377" max="15377" width="14.28515625" style="1" customWidth="1"/>
    <col min="15378" max="15378" width="22.7109375" style="1" customWidth="1"/>
    <col min="15379" max="15379" width="13.85546875" style="1" customWidth="1"/>
    <col min="15380" max="15380" width="11" style="1" customWidth="1"/>
    <col min="15381" max="15381" width="11.28515625" style="1" customWidth="1"/>
    <col min="15382" max="15622" width="9.140625" style="1"/>
    <col min="15623" max="15623" width="4.7109375" style="1" customWidth="1"/>
    <col min="15624" max="15624" width="30.140625" style="1" customWidth="1"/>
    <col min="15625" max="15625" width="5.85546875" style="1" customWidth="1"/>
    <col min="15626" max="15626" width="6.85546875" style="1" customWidth="1"/>
    <col min="15627" max="15627" width="9.7109375" style="1" customWidth="1"/>
    <col min="15628" max="15629" width="9.85546875" style="1" customWidth="1"/>
    <col min="15630" max="15630" width="6" style="1" customWidth="1"/>
    <col min="15631" max="15631" width="13.140625" style="1" customWidth="1"/>
    <col min="15632" max="15632" width="15.42578125" style="1" customWidth="1"/>
    <col min="15633" max="15633" width="14.28515625" style="1" customWidth="1"/>
    <col min="15634" max="15634" width="22.7109375" style="1" customWidth="1"/>
    <col min="15635" max="15635" width="13.85546875" style="1" customWidth="1"/>
    <col min="15636" max="15636" width="11" style="1" customWidth="1"/>
    <col min="15637" max="15637" width="11.28515625" style="1" customWidth="1"/>
    <col min="15638" max="15878" width="9.140625" style="1"/>
    <col min="15879" max="15879" width="4.7109375" style="1" customWidth="1"/>
    <col min="15880" max="15880" width="30.140625" style="1" customWidth="1"/>
    <col min="15881" max="15881" width="5.85546875" style="1" customWidth="1"/>
    <col min="15882" max="15882" width="6.85546875" style="1" customWidth="1"/>
    <col min="15883" max="15883" width="9.7109375" style="1" customWidth="1"/>
    <col min="15884" max="15885" width="9.85546875" style="1" customWidth="1"/>
    <col min="15886" max="15886" width="6" style="1" customWidth="1"/>
    <col min="15887" max="15887" width="13.140625" style="1" customWidth="1"/>
    <col min="15888" max="15888" width="15.42578125" style="1" customWidth="1"/>
    <col min="15889" max="15889" width="14.28515625" style="1" customWidth="1"/>
    <col min="15890" max="15890" width="22.7109375" style="1" customWidth="1"/>
    <col min="15891" max="15891" width="13.85546875" style="1" customWidth="1"/>
    <col min="15892" max="15892" width="11" style="1" customWidth="1"/>
    <col min="15893" max="15893" width="11.28515625" style="1" customWidth="1"/>
    <col min="15894" max="16134" width="9.140625" style="1"/>
    <col min="16135" max="16135" width="4.7109375" style="1" customWidth="1"/>
    <col min="16136" max="16136" width="30.140625" style="1" customWidth="1"/>
    <col min="16137" max="16137" width="5.85546875" style="1" customWidth="1"/>
    <col min="16138" max="16138" width="6.85546875" style="1" customWidth="1"/>
    <col min="16139" max="16139" width="9.7109375" style="1" customWidth="1"/>
    <col min="16140" max="16141" width="9.85546875" style="1" customWidth="1"/>
    <col min="16142" max="16142" width="6" style="1" customWidth="1"/>
    <col min="16143" max="16143" width="13.140625" style="1" customWidth="1"/>
    <col min="16144" max="16144" width="15.42578125" style="1" customWidth="1"/>
    <col min="16145" max="16145" width="14.28515625" style="1" customWidth="1"/>
    <col min="16146" max="16146" width="22.7109375" style="1" customWidth="1"/>
    <col min="16147" max="16147" width="13.85546875" style="1" customWidth="1"/>
    <col min="16148" max="16148" width="11" style="1" customWidth="1"/>
    <col min="16149" max="16149" width="11.28515625" style="1" customWidth="1"/>
    <col min="16150" max="16384" width="9.140625" style="1"/>
  </cols>
  <sheetData>
    <row r="1" spans="1:21" ht="15.75">
      <c r="P1" s="2" t="s">
        <v>1</v>
      </c>
    </row>
    <row r="2" spans="1:21" ht="15.75">
      <c r="P2" s="2"/>
      <c r="S2" s="96"/>
      <c r="T2" s="96"/>
      <c r="U2" s="96"/>
    </row>
    <row r="3" spans="1:21" ht="60.75" customHeight="1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</row>
    <row r="4" spans="1:21" ht="15.75" customHeight="1">
      <c r="A4" s="32"/>
      <c r="B4" s="32"/>
      <c r="C4" s="32"/>
      <c r="D4" s="32"/>
      <c r="E4" s="32"/>
      <c r="F4" s="32"/>
      <c r="G4" s="32"/>
      <c r="H4" s="86"/>
      <c r="I4" s="86"/>
      <c r="J4" s="47"/>
      <c r="K4" s="47"/>
      <c r="L4" s="47"/>
      <c r="M4" s="47"/>
      <c r="N4" s="32"/>
      <c r="O4" s="47"/>
      <c r="P4" s="32"/>
      <c r="Q4" s="32"/>
      <c r="R4" s="32"/>
      <c r="S4" s="32"/>
      <c r="T4" s="32"/>
      <c r="U4" s="32"/>
    </row>
    <row r="5" spans="1:21" ht="70.5" customHeight="1">
      <c r="A5" s="98" t="s">
        <v>18</v>
      </c>
      <c r="B5" s="99"/>
      <c r="C5" s="100" t="s">
        <v>21</v>
      </c>
      <c r="D5" s="101"/>
      <c r="E5" s="101"/>
      <c r="F5" s="101"/>
      <c r="G5" s="101"/>
      <c r="H5" s="102"/>
      <c r="I5" s="102"/>
      <c r="J5" s="101"/>
      <c r="K5" s="102"/>
      <c r="L5" s="102"/>
      <c r="M5" s="102"/>
      <c r="N5" s="101"/>
      <c r="O5" s="101"/>
      <c r="P5" s="101"/>
      <c r="Q5" s="101"/>
      <c r="R5" s="101"/>
      <c r="S5" s="101"/>
      <c r="T5" s="101"/>
      <c r="U5" s="103"/>
    </row>
    <row r="6" spans="1:21" ht="32.25" customHeight="1">
      <c r="A6" s="98" t="s">
        <v>19</v>
      </c>
      <c r="B6" s="99"/>
      <c r="C6" s="104"/>
      <c r="D6" s="104"/>
      <c r="E6" s="104"/>
      <c r="F6" s="104"/>
      <c r="G6" s="104"/>
      <c r="H6" s="105"/>
      <c r="I6" s="105"/>
      <c r="J6" s="104"/>
      <c r="K6" s="105"/>
      <c r="L6" s="105"/>
      <c r="M6" s="105"/>
      <c r="N6" s="104"/>
      <c r="O6" s="104"/>
      <c r="P6" s="104"/>
      <c r="Q6" s="104"/>
      <c r="R6" s="104"/>
      <c r="S6" s="104"/>
      <c r="T6" s="104"/>
      <c r="U6" s="106"/>
    </row>
    <row r="7" spans="1:21" ht="12.75" customHeight="1">
      <c r="A7" s="113" t="s">
        <v>2</v>
      </c>
      <c r="B7" s="115" t="s">
        <v>22</v>
      </c>
      <c r="C7" s="117" t="s">
        <v>61</v>
      </c>
      <c r="D7" s="119" t="s">
        <v>0</v>
      </c>
      <c r="E7" s="65"/>
      <c r="F7" s="65"/>
      <c r="G7" s="65"/>
      <c r="H7" s="85"/>
      <c r="I7" s="85"/>
      <c r="J7" s="121"/>
      <c r="K7" s="121"/>
      <c r="L7" s="121"/>
      <c r="M7" s="121"/>
      <c r="N7" s="121"/>
      <c r="O7" s="122" t="s">
        <v>5</v>
      </c>
      <c r="P7" s="122"/>
      <c r="Q7" s="122"/>
      <c r="R7" s="108" t="s">
        <v>6</v>
      </c>
      <c r="S7" s="108"/>
      <c r="T7" s="108"/>
      <c r="U7" s="108"/>
    </row>
    <row r="8" spans="1:21" ht="215.25">
      <c r="A8" s="114"/>
      <c r="B8" s="116"/>
      <c r="C8" s="118"/>
      <c r="D8" s="120"/>
      <c r="E8" s="87" t="e">
        <f>IF(#REF!&gt;0,#REF!," ")</f>
        <v>#REF!</v>
      </c>
      <c r="F8" s="87" t="str">
        <f t="shared" ref="F8:I8" si="0">IF(J8&gt;0,J8," ")</f>
        <v>Юникс</v>
      </c>
      <c r="G8" s="87" t="str">
        <f t="shared" si="0"/>
        <v xml:space="preserve"> </v>
      </c>
      <c r="H8" s="87" t="str">
        <f t="shared" si="0"/>
        <v>авто деталь центр</v>
      </c>
      <c r="I8" s="87" t="str">
        <f t="shared" si="0"/>
        <v>Движение автомасла</v>
      </c>
      <c r="J8" s="67" t="s">
        <v>67</v>
      </c>
      <c r="K8" s="67"/>
      <c r="L8" s="67" t="s">
        <v>69</v>
      </c>
      <c r="M8" s="67" t="s">
        <v>68</v>
      </c>
      <c r="N8" s="66" t="s">
        <v>7</v>
      </c>
      <c r="O8" s="68" t="s">
        <v>60</v>
      </c>
      <c r="P8" s="64" t="s">
        <v>9</v>
      </c>
      <c r="Q8" s="64" t="s">
        <v>10</v>
      </c>
      <c r="R8" s="64" t="s">
        <v>11</v>
      </c>
      <c r="S8" s="66" t="s">
        <v>12</v>
      </c>
      <c r="T8" s="66" t="s">
        <v>13</v>
      </c>
      <c r="U8" s="66" t="s">
        <v>14</v>
      </c>
    </row>
    <row r="9" spans="1:21" ht="34.5" customHeight="1">
      <c r="A9" s="90">
        <v>1</v>
      </c>
      <c r="B9" s="92" t="s">
        <v>64</v>
      </c>
      <c r="C9" s="91" t="s">
        <v>25</v>
      </c>
      <c r="D9" s="77">
        <v>3</v>
      </c>
      <c r="E9" s="77" t="e">
        <f>#REF!*$D9</f>
        <v>#REF!</v>
      </c>
      <c r="F9" s="77">
        <f t="shared" ref="F9" si="1">J9*$D9</f>
        <v>2010</v>
      </c>
      <c r="G9" s="77">
        <f t="shared" ref="G9" si="2">K9*$D9</f>
        <v>0</v>
      </c>
      <c r="H9" s="77">
        <f t="shared" ref="H9" si="3">L9*$D9</f>
        <v>1632</v>
      </c>
      <c r="I9" s="77">
        <f t="shared" ref="I9" si="4">M9*$D9</f>
        <v>1650</v>
      </c>
      <c r="J9" s="78">
        <v>670</v>
      </c>
      <c r="K9" s="93"/>
      <c r="L9" s="95">
        <v>544</v>
      </c>
      <c r="M9" s="94">
        <v>550</v>
      </c>
      <c r="N9" s="79">
        <v>3</v>
      </c>
      <c r="O9" s="80">
        <f>AVERAGE(J9:M9)</f>
        <v>588</v>
      </c>
      <c r="P9" s="81">
        <f>STDEV(J9:M9)</f>
        <v>71.077422575667441</v>
      </c>
      <c r="Q9" s="82">
        <f>P9/O9</f>
        <v>0.12087997036678136</v>
      </c>
      <c r="R9" s="80">
        <f>((D9/N9)*(SUM((J9:M9))))</f>
        <v>1764</v>
      </c>
      <c r="S9" s="83">
        <f>R9/D9</f>
        <v>588</v>
      </c>
      <c r="T9" s="84">
        <f>ROUND(S9,2)</f>
        <v>588</v>
      </c>
      <c r="U9" s="84">
        <f>M9*D9</f>
        <v>1650</v>
      </c>
    </row>
    <row r="10" spans="1:21" ht="34.5" customHeight="1">
      <c r="A10" s="90">
        <v>2</v>
      </c>
      <c r="B10" s="92" t="s">
        <v>65</v>
      </c>
      <c r="C10" s="91" t="s">
        <v>25</v>
      </c>
      <c r="D10" s="77">
        <v>3</v>
      </c>
      <c r="E10" s="77" t="e">
        <f>#REF!*$D10</f>
        <v>#REF!</v>
      </c>
      <c r="F10" s="77">
        <f t="shared" ref="F10:F11" si="5">J10*$D10</f>
        <v>2595</v>
      </c>
      <c r="G10" s="77">
        <f t="shared" ref="G10:G11" si="6">K10*$D10</f>
        <v>0</v>
      </c>
      <c r="H10" s="77">
        <f t="shared" ref="H10:H11" si="7">L10*$D10</f>
        <v>2343</v>
      </c>
      <c r="I10" s="77">
        <f t="shared" ref="I10:I11" si="8">M10*$D10</f>
        <v>1548</v>
      </c>
      <c r="J10" s="78">
        <v>865</v>
      </c>
      <c r="K10" s="93"/>
      <c r="L10" s="95">
        <v>781</v>
      </c>
      <c r="M10" s="94">
        <v>516</v>
      </c>
      <c r="N10" s="79">
        <v>3</v>
      </c>
      <c r="O10" s="80">
        <f>AVERAGE(J10:M10)</f>
        <v>720.66666666666663</v>
      </c>
      <c r="P10" s="81">
        <f>STDEV(J10:M10)</f>
        <v>182.15469616052553</v>
      </c>
      <c r="Q10" s="82">
        <f>P10/O10</f>
        <v>0.25275859781756549</v>
      </c>
      <c r="R10" s="80">
        <f>((D10/N10)*(SUM((J10:M10))))</f>
        <v>2162</v>
      </c>
      <c r="S10" s="83">
        <f>R10/D10</f>
        <v>720.66666666666663</v>
      </c>
      <c r="T10" s="84">
        <f>ROUND(S10,2)</f>
        <v>720.67</v>
      </c>
      <c r="U10" s="84">
        <f>M10*D10</f>
        <v>1548</v>
      </c>
    </row>
    <row r="11" spans="1:21" ht="34.5" customHeight="1">
      <c r="A11" s="90">
        <v>3</v>
      </c>
      <c r="B11" s="92" t="s">
        <v>66</v>
      </c>
      <c r="C11" s="91" t="s">
        <v>25</v>
      </c>
      <c r="D11" s="77">
        <v>3</v>
      </c>
      <c r="E11" s="77" t="e">
        <f>#REF!*$D11</f>
        <v>#REF!</v>
      </c>
      <c r="F11" s="77">
        <f t="shared" si="5"/>
        <v>1665</v>
      </c>
      <c r="G11" s="77">
        <f t="shared" si="6"/>
        <v>0</v>
      </c>
      <c r="H11" s="77">
        <f t="shared" si="7"/>
        <v>1974</v>
      </c>
      <c r="I11" s="77">
        <f t="shared" si="8"/>
        <v>1872</v>
      </c>
      <c r="J11" s="78">
        <v>555</v>
      </c>
      <c r="K11" s="93"/>
      <c r="L11" s="95">
        <v>658</v>
      </c>
      <c r="M11" s="94">
        <v>624</v>
      </c>
      <c r="N11" s="79">
        <v>3</v>
      </c>
      <c r="O11" s="80">
        <f t="shared" ref="O11" si="9">AVERAGE(J11:M11)</f>
        <v>612.33333333333337</v>
      </c>
      <c r="P11" s="81">
        <f t="shared" ref="P11" si="10">STDEV(J11:M11)</f>
        <v>52.481742857239148</v>
      </c>
      <c r="Q11" s="82">
        <f t="shared" ref="Q11" si="11">P11/O11</f>
        <v>8.5707799984603941E-2</v>
      </c>
      <c r="R11" s="80">
        <f t="shared" ref="R11" si="12">((D11/N11)*(SUM((J11:M11))))</f>
        <v>1837</v>
      </c>
      <c r="S11" s="83">
        <f t="shared" ref="S11" si="13">R11/D11</f>
        <v>612.33333333333337</v>
      </c>
      <c r="T11" s="84">
        <f t="shared" ref="T11" si="14">ROUND(S11,2)</f>
        <v>612.33000000000004</v>
      </c>
      <c r="U11" s="84">
        <f>M11*D11</f>
        <v>1872</v>
      </c>
    </row>
    <row r="12" spans="1:21" ht="20.25">
      <c r="A12" s="62"/>
      <c r="B12" s="62"/>
      <c r="C12" s="62"/>
      <c r="D12" s="62"/>
      <c r="E12" s="62"/>
      <c r="F12" s="62"/>
      <c r="G12" s="62"/>
      <c r="H12" s="62"/>
      <c r="I12" s="62"/>
      <c r="J12" s="63"/>
      <c r="K12" s="63"/>
      <c r="L12" s="63"/>
      <c r="M12" s="63"/>
      <c r="N12" s="62"/>
      <c r="O12" s="63"/>
      <c r="P12" s="62"/>
      <c r="Q12" s="62"/>
      <c r="R12" s="62"/>
      <c r="S12" s="62"/>
      <c r="T12" s="89" t="s">
        <v>63</v>
      </c>
      <c r="U12" s="88">
        <f>SUM(U9:U11)</f>
        <v>5070</v>
      </c>
    </row>
    <row r="13" spans="1:21" ht="18.75">
      <c r="A13" s="62"/>
      <c r="B13" s="62"/>
      <c r="C13" s="62"/>
      <c r="D13" s="62"/>
      <c r="E13" s="63" t="e">
        <f>MIN(E9:I9)</f>
        <v>#REF!</v>
      </c>
      <c r="F13" s="62"/>
      <c r="G13" s="62"/>
      <c r="H13" s="62"/>
      <c r="I13" s="62"/>
      <c r="J13" s="63"/>
      <c r="K13" s="63"/>
      <c r="L13" s="63"/>
      <c r="M13" s="63"/>
      <c r="N13" s="62"/>
      <c r="O13" s="63"/>
      <c r="P13" s="62"/>
      <c r="Q13" s="62"/>
      <c r="R13" s="62"/>
      <c r="S13" s="62"/>
      <c r="T13" s="62"/>
      <c r="U13" s="62"/>
    </row>
    <row r="14" spans="1:21" ht="18.75">
      <c r="A14" s="62"/>
      <c r="B14" s="62"/>
      <c r="C14" s="62"/>
      <c r="D14" s="62"/>
      <c r="E14" s="62"/>
      <c r="F14" s="62"/>
      <c r="G14" s="62"/>
      <c r="H14" s="62"/>
      <c r="I14" s="62"/>
      <c r="J14" s="63"/>
      <c r="K14" s="63"/>
      <c r="L14" s="63"/>
      <c r="M14" s="63"/>
      <c r="N14" s="62"/>
      <c r="O14" s="63"/>
      <c r="P14" s="62"/>
      <c r="Q14" s="62"/>
      <c r="R14" s="62"/>
      <c r="S14" s="62"/>
      <c r="T14" s="62"/>
      <c r="U14" s="62"/>
    </row>
    <row r="15" spans="1:21" ht="23.25">
      <c r="A15" s="69"/>
      <c r="B15" s="69"/>
      <c r="C15" s="69"/>
      <c r="D15" s="69"/>
      <c r="E15" s="69"/>
      <c r="F15" s="69"/>
      <c r="G15" s="69"/>
      <c r="H15" s="69"/>
      <c r="I15" s="69"/>
      <c r="J15" s="70"/>
      <c r="K15" s="70"/>
      <c r="L15" s="70"/>
      <c r="M15" s="70"/>
      <c r="N15" s="69"/>
      <c r="O15" s="70"/>
      <c r="P15" s="69"/>
      <c r="Q15" s="69"/>
      <c r="R15" s="69"/>
      <c r="S15" s="69"/>
      <c r="T15" s="69"/>
      <c r="U15" s="69"/>
    </row>
    <row r="16" spans="1:21" ht="22.5">
      <c r="A16" s="109"/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71"/>
      <c r="P16" s="72"/>
      <c r="Q16" s="72"/>
      <c r="R16" s="72"/>
      <c r="S16" s="72"/>
      <c r="T16" s="72"/>
      <c r="U16" s="73"/>
    </row>
    <row r="17" spans="1:21" ht="23.25">
      <c r="A17" s="74"/>
      <c r="B17" s="72" t="s">
        <v>62</v>
      </c>
      <c r="C17" s="72"/>
      <c r="D17" s="72"/>
      <c r="E17" s="72"/>
      <c r="F17" s="72"/>
      <c r="G17" s="72"/>
      <c r="H17" s="72"/>
      <c r="I17" s="72"/>
      <c r="J17" s="75"/>
      <c r="K17" s="75"/>
      <c r="L17" s="75"/>
      <c r="M17" s="75"/>
      <c r="N17" s="72"/>
      <c r="O17" s="71">
        <f>U12</f>
        <v>5070</v>
      </c>
      <c r="P17" s="72" t="s">
        <v>16</v>
      </c>
      <c r="Q17" s="72"/>
      <c r="R17" s="69"/>
      <c r="S17" s="69"/>
      <c r="T17" s="72"/>
      <c r="U17" s="73"/>
    </row>
    <row r="18" spans="1:21" ht="23.25">
      <c r="A18" s="110" t="s">
        <v>20</v>
      </c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</row>
    <row r="19" spans="1:21" ht="23.25">
      <c r="A19" s="110" t="s">
        <v>17</v>
      </c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</row>
    <row r="20" spans="1:21" ht="23.25">
      <c r="A20" s="111"/>
      <c r="B20" s="111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76"/>
      <c r="Q20" s="76"/>
      <c r="R20" s="76"/>
      <c r="S20" s="76"/>
      <c r="T20" s="76"/>
      <c r="U20" s="76"/>
    </row>
    <row r="21" spans="1:21" ht="23.25">
      <c r="U21" s="76"/>
    </row>
    <row r="22" spans="1:21" ht="23.25">
      <c r="A22" s="107"/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69"/>
    </row>
  </sheetData>
  <mergeCells count="19">
    <mergeCell ref="A22:T22"/>
    <mergeCell ref="R7:U7"/>
    <mergeCell ref="A16:N16"/>
    <mergeCell ref="A18:U18"/>
    <mergeCell ref="A19:U19"/>
    <mergeCell ref="A20:B20"/>
    <mergeCell ref="C20:O20"/>
    <mergeCell ref="A7:A8"/>
    <mergeCell ref="B7:B8"/>
    <mergeCell ref="C7:C8"/>
    <mergeCell ref="D7:D8"/>
    <mergeCell ref="J7:N7"/>
    <mergeCell ref="O7:Q7"/>
    <mergeCell ref="S2:U2"/>
    <mergeCell ref="A3:U3"/>
    <mergeCell ref="A5:B5"/>
    <mergeCell ref="C5:U5"/>
    <mergeCell ref="A6:B6"/>
    <mergeCell ref="C6:U6"/>
  </mergeCells>
  <pageMargins left="0.94488188976377963" right="0.15748031496062992" top="0.35433070866141736" bottom="0.9055118110236221" header="0.31496062992125984" footer="0.31496062992125984"/>
  <pageSetup paperSize="9"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V56"/>
  <sheetViews>
    <sheetView topLeftCell="A2" zoomScale="70" zoomScaleNormal="70" workbookViewId="0">
      <selection activeCell="I40" sqref="I40"/>
    </sheetView>
  </sheetViews>
  <sheetFormatPr defaultRowHeight="12.75"/>
  <cols>
    <col min="1" max="1" width="4.7109375" style="1" customWidth="1"/>
    <col min="2" max="2" width="27" style="1" customWidth="1"/>
    <col min="3" max="3" width="19.5703125" style="1" customWidth="1"/>
    <col min="4" max="4" width="5.85546875" style="1" customWidth="1"/>
    <col min="5" max="5" width="6.85546875" style="1" customWidth="1"/>
    <col min="6" max="8" width="6.85546875" style="1" hidden="1" customWidth="1"/>
    <col min="9" max="13" width="13.5703125" style="46" customWidth="1"/>
    <col min="14" max="14" width="13.5703125" style="1" customWidth="1"/>
    <col min="15" max="15" width="13.5703125" style="46" customWidth="1"/>
    <col min="16" max="21" width="13.5703125" style="1" customWidth="1"/>
    <col min="22" max="262" width="9.140625" style="1"/>
    <col min="263" max="263" width="4.7109375" style="1" customWidth="1"/>
    <col min="264" max="264" width="30.140625" style="1" customWidth="1"/>
    <col min="265" max="265" width="5.85546875" style="1" customWidth="1"/>
    <col min="266" max="266" width="6.85546875" style="1" customWidth="1"/>
    <col min="267" max="267" width="9.7109375" style="1" customWidth="1"/>
    <col min="268" max="269" width="9.85546875" style="1" customWidth="1"/>
    <col min="270" max="270" width="6" style="1" customWidth="1"/>
    <col min="271" max="271" width="13.140625" style="1" customWidth="1"/>
    <col min="272" max="272" width="15.42578125" style="1" customWidth="1"/>
    <col min="273" max="273" width="14.28515625" style="1" customWidth="1"/>
    <col min="274" max="274" width="22.7109375" style="1" customWidth="1"/>
    <col min="275" max="275" width="13.85546875" style="1" customWidth="1"/>
    <col min="276" max="276" width="11" style="1" customWidth="1"/>
    <col min="277" max="277" width="11.28515625" style="1" customWidth="1"/>
    <col min="278" max="518" width="9.140625" style="1"/>
    <col min="519" max="519" width="4.7109375" style="1" customWidth="1"/>
    <col min="520" max="520" width="30.140625" style="1" customWidth="1"/>
    <col min="521" max="521" width="5.85546875" style="1" customWidth="1"/>
    <col min="522" max="522" width="6.85546875" style="1" customWidth="1"/>
    <col min="523" max="523" width="9.7109375" style="1" customWidth="1"/>
    <col min="524" max="525" width="9.85546875" style="1" customWidth="1"/>
    <col min="526" max="526" width="6" style="1" customWidth="1"/>
    <col min="527" max="527" width="13.140625" style="1" customWidth="1"/>
    <col min="528" max="528" width="15.42578125" style="1" customWidth="1"/>
    <col min="529" max="529" width="14.28515625" style="1" customWidth="1"/>
    <col min="530" max="530" width="22.7109375" style="1" customWidth="1"/>
    <col min="531" max="531" width="13.85546875" style="1" customWidth="1"/>
    <col min="532" max="532" width="11" style="1" customWidth="1"/>
    <col min="533" max="533" width="11.28515625" style="1" customWidth="1"/>
    <col min="534" max="774" width="9.140625" style="1"/>
    <col min="775" max="775" width="4.7109375" style="1" customWidth="1"/>
    <col min="776" max="776" width="30.140625" style="1" customWidth="1"/>
    <col min="777" max="777" width="5.85546875" style="1" customWidth="1"/>
    <col min="778" max="778" width="6.85546875" style="1" customWidth="1"/>
    <col min="779" max="779" width="9.7109375" style="1" customWidth="1"/>
    <col min="780" max="781" width="9.85546875" style="1" customWidth="1"/>
    <col min="782" max="782" width="6" style="1" customWidth="1"/>
    <col min="783" max="783" width="13.140625" style="1" customWidth="1"/>
    <col min="784" max="784" width="15.42578125" style="1" customWidth="1"/>
    <col min="785" max="785" width="14.28515625" style="1" customWidth="1"/>
    <col min="786" max="786" width="22.7109375" style="1" customWidth="1"/>
    <col min="787" max="787" width="13.85546875" style="1" customWidth="1"/>
    <col min="788" max="788" width="11" style="1" customWidth="1"/>
    <col min="789" max="789" width="11.28515625" style="1" customWidth="1"/>
    <col min="790" max="1030" width="9.140625" style="1"/>
    <col min="1031" max="1031" width="4.7109375" style="1" customWidth="1"/>
    <col min="1032" max="1032" width="30.140625" style="1" customWidth="1"/>
    <col min="1033" max="1033" width="5.85546875" style="1" customWidth="1"/>
    <col min="1034" max="1034" width="6.85546875" style="1" customWidth="1"/>
    <col min="1035" max="1035" width="9.7109375" style="1" customWidth="1"/>
    <col min="1036" max="1037" width="9.85546875" style="1" customWidth="1"/>
    <col min="1038" max="1038" width="6" style="1" customWidth="1"/>
    <col min="1039" max="1039" width="13.140625" style="1" customWidth="1"/>
    <col min="1040" max="1040" width="15.42578125" style="1" customWidth="1"/>
    <col min="1041" max="1041" width="14.28515625" style="1" customWidth="1"/>
    <col min="1042" max="1042" width="22.7109375" style="1" customWidth="1"/>
    <col min="1043" max="1043" width="13.85546875" style="1" customWidth="1"/>
    <col min="1044" max="1044" width="11" style="1" customWidth="1"/>
    <col min="1045" max="1045" width="11.28515625" style="1" customWidth="1"/>
    <col min="1046" max="1286" width="9.140625" style="1"/>
    <col min="1287" max="1287" width="4.7109375" style="1" customWidth="1"/>
    <col min="1288" max="1288" width="30.140625" style="1" customWidth="1"/>
    <col min="1289" max="1289" width="5.85546875" style="1" customWidth="1"/>
    <col min="1290" max="1290" width="6.85546875" style="1" customWidth="1"/>
    <col min="1291" max="1291" width="9.7109375" style="1" customWidth="1"/>
    <col min="1292" max="1293" width="9.85546875" style="1" customWidth="1"/>
    <col min="1294" max="1294" width="6" style="1" customWidth="1"/>
    <col min="1295" max="1295" width="13.140625" style="1" customWidth="1"/>
    <col min="1296" max="1296" width="15.42578125" style="1" customWidth="1"/>
    <col min="1297" max="1297" width="14.28515625" style="1" customWidth="1"/>
    <col min="1298" max="1298" width="22.7109375" style="1" customWidth="1"/>
    <col min="1299" max="1299" width="13.85546875" style="1" customWidth="1"/>
    <col min="1300" max="1300" width="11" style="1" customWidth="1"/>
    <col min="1301" max="1301" width="11.28515625" style="1" customWidth="1"/>
    <col min="1302" max="1542" width="9.140625" style="1"/>
    <col min="1543" max="1543" width="4.7109375" style="1" customWidth="1"/>
    <col min="1544" max="1544" width="30.140625" style="1" customWidth="1"/>
    <col min="1545" max="1545" width="5.85546875" style="1" customWidth="1"/>
    <col min="1546" max="1546" width="6.85546875" style="1" customWidth="1"/>
    <col min="1547" max="1547" width="9.7109375" style="1" customWidth="1"/>
    <col min="1548" max="1549" width="9.85546875" style="1" customWidth="1"/>
    <col min="1550" max="1550" width="6" style="1" customWidth="1"/>
    <col min="1551" max="1551" width="13.140625" style="1" customWidth="1"/>
    <col min="1552" max="1552" width="15.42578125" style="1" customWidth="1"/>
    <col min="1553" max="1553" width="14.28515625" style="1" customWidth="1"/>
    <col min="1554" max="1554" width="22.7109375" style="1" customWidth="1"/>
    <col min="1555" max="1555" width="13.85546875" style="1" customWidth="1"/>
    <col min="1556" max="1556" width="11" style="1" customWidth="1"/>
    <col min="1557" max="1557" width="11.28515625" style="1" customWidth="1"/>
    <col min="1558" max="1798" width="9.140625" style="1"/>
    <col min="1799" max="1799" width="4.7109375" style="1" customWidth="1"/>
    <col min="1800" max="1800" width="30.140625" style="1" customWidth="1"/>
    <col min="1801" max="1801" width="5.85546875" style="1" customWidth="1"/>
    <col min="1802" max="1802" width="6.85546875" style="1" customWidth="1"/>
    <col min="1803" max="1803" width="9.7109375" style="1" customWidth="1"/>
    <col min="1804" max="1805" width="9.85546875" style="1" customWidth="1"/>
    <col min="1806" max="1806" width="6" style="1" customWidth="1"/>
    <col min="1807" max="1807" width="13.140625" style="1" customWidth="1"/>
    <col min="1808" max="1808" width="15.42578125" style="1" customWidth="1"/>
    <col min="1809" max="1809" width="14.28515625" style="1" customWidth="1"/>
    <col min="1810" max="1810" width="22.7109375" style="1" customWidth="1"/>
    <col min="1811" max="1811" width="13.85546875" style="1" customWidth="1"/>
    <col min="1812" max="1812" width="11" style="1" customWidth="1"/>
    <col min="1813" max="1813" width="11.28515625" style="1" customWidth="1"/>
    <col min="1814" max="2054" width="9.140625" style="1"/>
    <col min="2055" max="2055" width="4.7109375" style="1" customWidth="1"/>
    <col min="2056" max="2056" width="30.140625" style="1" customWidth="1"/>
    <col min="2057" max="2057" width="5.85546875" style="1" customWidth="1"/>
    <col min="2058" max="2058" width="6.85546875" style="1" customWidth="1"/>
    <col min="2059" max="2059" width="9.7109375" style="1" customWidth="1"/>
    <col min="2060" max="2061" width="9.85546875" style="1" customWidth="1"/>
    <col min="2062" max="2062" width="6" style="1" customWidth="1"/>
    <col min="2063" max="2063" width="13.140625" style="1" customWidth="1"/>
    <col min="2064" max="2064" width="15.42578125" style="1" customWidth="1"/>
    <col min="2065" max="2065" width="14.28515625" style="1" customWidth="1"/>
    <col min="2066" max="2066" width="22.7109375" style="1" customWidth="1"/>
    <col min="2067" max="2067" width="13.85546875" style="1" customWidth="1"/>
    <col min="2068" max="2068" width="11" style="1" customWidth="1"/>
    <col min="2069" max="2069" width="11.28515625" style="1" customWidth="1"/>
    <col min="2070" max="2310" width="9.140625" style="1"/>
    <col min="2311" max="2311" width="4.7109375" style="1" customWidth="1"/>
    <col min="2312" max="2312" width="30.140625" style="1" customWidth="1"/>
    <col min="2313" max="2313" width="5.85546875" style="1" customWidth="1"/>
    <col min="2314" max="2314" width="6.85546875" style="1" customWidth="1"/>
    <col min="2315" max="2315" width="9.7109375" style="1" customWidth="1"/>
    <col min="2316" max="2317" width="9.85546875" style="1" customWidth="1"/>
    <col min="2318" max="2318" width="6" style="1" customWidth="1"/>
    <col min="2319" max="2319" width="13.140625" style="1" customWidth="1"/>
    <col min="2320" max="2320" width="15.42578125" style="1" customWidth="1"/>
    <col min="2321" max="2321" width="14.28515625" style="1" customWidth="1"/>
    <col min="2322" max="2322" width="22.7109375" style="1" customWidth="1"/>
    <col min="2323" max="2323" width="13.85546875" style="1" customWidth="1"/>
    <col min="2324" max="2324" width="11" style="1" customWidth="1"/>
    <col min="2325" max="2325" width="11.28515625" style="1" customWidth="1"/>
    <col min="2326" max="2566" width="9.140625" style="1"/>
    <col min="2567" max="2567" width="4.7109375" style="1" customWidth="1"/>
    <col min="2568" max="2568" width="30.140625" style="1" customWidth="1"/>
    <col min="2569" max="2569" width="5.85546875" style="1" customWidth="1"/>
    <col min="2570" max="2570" width="6.85546875" style="1" customWidth="1"/>
    <col min="2571" max="2571" width="9.7109375" style="1" customWidth="1"/>
    <col min="2572" max="2573" width="9.85546875" style="1" customWidth="1"/>
    <col min="2574" max="2574" width="6" style="1" customWidth="1"/>
    <col min="2575" max="2575" width="13.140625" style="1" customWidth="1"/>
    <col min="2576" max="2576" width="15.42578125" style="1" customWidth="1"/>
    <col min="2577" max="2577" width="14.28515625" style="1" customWidth="1"/>
    <col min="2578" max="2578" width="22.7109375" style="1" customWidth="1"/>
    <col min="2579" max="2579" width="13.85546875" style="1" customWidth="1"/>
    <col min="2580" max="2580" width="11" style="1" customWidth="1"/>
    <col min="2581" max="2581" width="11.28515625" style="1" customWidth="1"/>
    <col min="2582" max="2822" width="9.140625" style="1"/>
    <col min="2823" max="2823" width="4.7109375" style="1" customWidth="1"/>
    <col min="2824" max="2824" width="30.140625" style="1" customWidth="1"/>
    <col min="2825" max="2825" width="5.85546875" style="1" customWidth="1"/>
    <col min="2826" max="2826" width="6.85546875" style="1" customWidth="1"/>
    <col min="2827" max="2827" width="9.7109375" style="1" customWidth="1"/>
    <col min="2828" max="2829" width="9.85546875" style="1" customWidth="1"/>
    <col min="2830" max="2830" width="6" style="1" customWidth="1"/>
    <col min="2831" max="2831" width="13.140625" style="1" customWidth="1"/>
    <col min="2832" max="2832" width="15.42578125" style="1" customWidth="1"/>
    <col min="2833" max="2833" width="14.28515625" style="1" customWidth="1"/>
    <col min="2834" max="2834" width="22.7109375" style="1" customWidth="1"/>
    <col min="2835" max="2835" width="13.85546875" style="1" customWidth="1"/>
    <col min="2836" max="2836" width="11" style="1" customWidth="1"/>
    <col min="2837" max="2837" width="11.28515625" style="1" customWidth="1"/>
    <col min="2838" max="3078" width="9.140625" style="1"/>
    <col min="3079" max="3079" width="4.7109375" style="1" customWidth="1"/>
    <col min="3080" max="3080" width="30.140625" style="1" customWidth="1"/>
    <col min="3081" max="3081" width="5.85546875" style="1" customWidth="1"/>
    <col min="3082" max="3082" width="6.85546875" style="1" customWidth="1"/>
    <col min="3083" max="3083" width="9.7109375" style="1" customWidth="1"/>
    <col min="3084" max="3085" width="9.85546875" style="1" customWidth="1"/>
    <col min="3086" max="3086" width="6" style="1" customWidth="1"/>
    <col min="3087" max="3087" width="13.140625" style="1" customWidth="1"/>
    <col min="3088" max="3088" width="15.42578125" style="1" customWidth="1"/>
    <col min="3089" max="3089" width="14.28515625" style="1" customWidth="1"/>
    <col min="3090" max="3090" width="22.7109375" style="1" customWidth="1"/>
    <col min="3091" max="3091" width="13.85546875" style="1" customWidth="1"/>
    <col min="3092" max="3092" width="11" style="1" customWidth="1"/>
    <col min="3093" max="3093" width="11.28515625" style="1" customWidth="1"/>
    <col min="3094" max="3334" width="9.140625" style="1"/>
    <col min="3335" max="3335" width="4.7109375" style="1" customWidth="1"/>
    <col min="3336" max="3336" width="30.140625" style="1" customWidth="1"/>
    <col min="3337" max="3337" width="5.85546875" style="1" customWidth="1"/>
    <col min="3338" max="3338" width="6.85546875" style="1" customWidth="1"/>
    <col min="3339" max="3339" width="9.7109375" style="1" customWidth="1"/>
    <col min="3340" max="3341" width="9.85546875" style="1" customWidth="1"/>
    <col min="3342" max="3342" width="6" style="1" customWidth="1"/>
    <col min="3343" max="3343" width="13.140625" style="1" customWidth="1"/>
    <col min="3344" max="3344" width="15.42578125" style="1" customWidth="1"/>
    <col min="3345" max="3345" width="14.28515625" style="1" customWidth="1"/>
    <col min="3346" max="3346" width="22.7109375" style="1" customWidth="1"/>
    <col min="3347" max="3347" width="13.85546875" style="1" customWidth="1"/>
    <col min="3348" max="3348" width="11" style="1" customWidth="1"/>
    <col min="3349" max="3349" width="11.28515625" style="1" customWidth="1"/>
    <col min="3350" max="3590" width="9.140625" style="1"/>
    <col min="3591" max="3591" width="4.7109375" style="1" customWidth="1"/>
    <col min="3592" max="3592" width="30.140625" style="1" customWidth="1"/>
    <col min="3593" max="3593" width="5.85546875" style="1" customWidth="1"/>
    <col min="3594" max="3594" width="6.85546875" style="1" customWidth="1"/>
    <col min="3595" max="3595" width="9.7109375" style="1" customWidth="1"/>
    <col min="3596" max="3597" width="9.85546875" style="1" customWidth="1"/>
    <col min="3598" max="3598" width="6" style="1" customWidth="1"/>
    <col min="3599" max="3599" width="13.140625" style="1" customWidth="1"/>
    <col min="3600" max="3600" width="15.42578125" style="1" customWidth="1"/>
    <col min="3601" max="3601" width="14.28515625" style="1" customWidth="1"/>
    <col min="3602" max="3602" width="22.7109375" style="1" customWidth="1"/>
    <col min="3603" max="3603" width="13.85546875" style="1" customWidth="1"/>
    <col min="3604" max="3604" width="11" style="1" customWidth="1"/>
    <col min="3605" max="3605" width="11.28515625" style="1" customWidth="1"/>
    <col min="3606" max="3846" width="9.140625" style="1"/>
    <col min="3847" max="3847" width="4.7109375" style="1" customWidth="1"/>
    <col min="3848" max="3848" width="30.140625" style="1" customWidth="1"/>
    <col min="3849" max="3849" width="5.85546875" style="1" customWidth="1"/>
    <col min="3850" max="3850" width="6.85546875" style="1" customWidth="1"/>
    <col min="3851" max="3851" width="9.7109375" style="1" customWidth="1"/>
    <col min="3852" max="3853" width="9.85546875" style="1" customWidth="1"/>
    <col min="3854" max="3854" width="6" style="1" customWidth="1"/>
    <col min="3855" max="3855" width="13.140625" style="1" customWidth="1"/>
    <col min="3856" max="3856" width="15.42578125" style="1" customWidth="1"/>
    <col min="3857" max="3857" width="14.28515625" style="1" customWidth="1"/>
    <col min="3858" max="3858" width="22.7109375" style="1" customWidth="1"/>
    <col min="3859" max="3859" width="13.85546875" style="1" customWidth="1"/>
    <col min="3860" max="3860" width="11" style="1" customWidth="1"/>
    <col min="3861" max="3861" width="11.28515625" style="1" customWidth="1"/>
    <col min="3862" max="4102" width="9.140625" style="1"/>
    <col min="4103" max="4103" width="4.7109375" style="1" customWidth="1"/>
    <col min="4104" max="4104" width="30.140625" style="1" customWidth="1"/>
    <col min="4105" max="4105" width="5.85546875" style="1" customWidth="1"/>
    <col min="4106" max="4106" width="6.85546875" style="1" customWidth="1"/>
    <col min="4107" max="4107" width="9.7109375" style="1" customWidth="1"/>
    <col min="4108" max="4109" width="9.85546875" style="1" customWidth="1"/>
    <col min="4110" max="4110" width="6" style="1" customWidth="1"/>
    <col min="4111" max="4111" width="13.140625" style="1" customWidth="1"/>
    <col min="4112" max="4112" width="15.42578125" style="1" customWidth="1"/>
    <col min="4113" max="4113" width="14.28515625" style="1" customWidth="1"/>
    <col min="4114" max="4114" width="22.7109375" style="1" customWidth="1"/>
    <col min="4115" max="4115" width="13.85546875" style="1" customWidth="1"/>
    <col min="4116" max="4116" width="11" style="1" customWidth="1"/>
    <col min="4117" max="4117" width="11.28515625" style="1" customWidth="1"/>
    <col min="4118" max="4358" width="9.140625" style="1"/>
    <col min="4359" max="4359" width="4.7109375" style="1" customWidth="1"/>
    <col min="4360" max="4360" width="30.140625" style="1" customWidth="1"/>
    <col min="4361" max="4361" width="5.85546875" style="1" customWidth="1"/>
    <col min="4362" max="4362" width="6.85546875" style="1" customWidth="1"/>
    <col min="4363" max="4363" width="9.7109375" style="1" customWidth="1"/>
    <col min="4364" max="4365" width="9.85546875" style="1" customWidth="1"/>
    <col min="4366" max="4366" width="6" style="1" customWidth="1"/>
    <col min="4367" max="4367" width="13.140625" style="1" customWidth="1"/>
    <col min="4368" max="4368" width="15.42578125" style="1" customWidth="1"/>
    <col min="4369" max="4369" width="14.28515625" style="1" customWidth="1"/>
    <col min="4370" max="4370" width="22.7109375" style="1" customWidth="1"/>
    <col min="4371" max="4371" width="13.85546875" style="1" customWidth="1"/>
    <col min="4372" max="4372" width="11" style="1" customWidth="1"/>
    <col min="4373" max="4373" width="11.28515625" style="1" customWidth="1"/>
    <col min="4374" max="4614" width="9.140625" style="1"/>
    <col min="4615" max="4615" width="4.7109375" style="1" customWidth="1"/>
    <col min="4616" max="4616" width="30.140625" style="1" customWidth="1"/>
    <col min="4617" max="4617" width="5.85546875" style="1" customWidth="1"/>
    <col min="4618" max="4618" width="6.85546875" style="1" customWidth="1"/>
    <col min="4619" max="4619" width="9.7109375" style="1" customWidth="1"/>
    <col min="4620" max="4621" width="9.85546875" style="1" customWidth="1"/>
    <col min="4622" max="4622" width="6" style="1" customWidth="1"/>
    <col min="4623" max="4623" width="13.140625" style="1" customWidth="1"/>
    <col min="4624" max="4624" width="15.42578125" style="1" customWidth="1"/>
    <col min="4625" max="4625" width="14.28515625" style="1" customWidth="1"/>
    <col min="4626" max="4626" width="22.7109375" style="1" customWidth="1"/>
    <col min="4627" max="4627" width="13.85546875" style="1" customWidth="1"/>
    <col min="4628" max="4628" width="11" style="1" customWidth="1"/>
    <col min="4629" max="4629" width="11.28515625" style="1" customWidth="1"/>
    <col min="4630" max="4870" width="9.140625" style="1"/>
    <col min="4871" max="4871" width="4.7109375" style="1" customWidth="1"/>
    <col min="4872" max="4872" width="30.140625" style="1" customWidth="1"/>
    <col min="4873" max="4873" width="5.85546875" style="1" customWidth="1"/>
    <col min="4874" max="4874" width="6.85546875" style="1" customWidth="1"/>
    <col min="4875" max="4875" width="9.7109375" style="1" customWidth="1"/>
    <col min="4876" max="4877" width="9.85546875" style="1" customWidth="1"/>
    <col min="4878" max="4878" width="6" style="1" customWidth="1"/>
    <col min="4879" max="4879" width="13.140625" style="1" customWidth="1"/>
    <col min="4880" max="4880" width="15.42578125" style="1" customWidth="1"/>
    <col min="4881" max="4881" width="14.28515625" style="1" customWidth="1"/>
    <col min="4882" max="4882" width="22.7109375" style="1" customWidth="1"/>
    <col min="4883" max="4883" width="13.85546875" style="1" customWidth="1"/>
    <col min="4884" max="4884" width="11" style="1" customWidth="1"/>
    <col min="4885" max="4885" width="11.28515625" style="1" customWidth="1"/>
    <col min="4886" max="5126" width="9.140625" style="1"/>
    <col min="5127" max="5127" width="4.7109375" style="1" customWidth="1"/>
    <col min="5128" max="5128" width="30.140625" style="1" customWidth="1"/>
    <col min="5129" max="5129" width="5.85546875" style="1" customWidth="1"/>
    <col min="5130" max="5130" width="6.85546875" style="1" customWidth="1"/>
    <col min="5131" max="5131" width="9.7109375" style="1" customWidth="1"/>
    <col min="5132" max="5133" width="9.85546875" style="1" customWidth="1"/>
    <col min="5134" max="5134" width="6" style="1" customWidth="1"/>
    <col min="5135" max="5135" width="13.140625" style="1" customWidth="1"/>
    <col min="5136" max="5136" width="15.42578125" style="1" customWidth="1"/>
    <col min="5137" max="5137" width="14.28515625" style="1" customWidth="1"/>
    <col min="5138" max="5138" width="22.7109375" style="1" customWidth="1"/>
    <col min="5139" max="5139" width="13.85546875" style="1" customWidth="1"/>
    <col min="5140" max="5140" width="11" style="1" customWidth="1"/>
    <col min="5141" max="5141" width="11.28515625" style="1" customWidth="1"/>
    <col min="5142" max="5382" width="9.140625" style="1"/>
    <col min="5383" max="5383" width="4.7109375" style="1" customWidth="1"/>
    <col min="5384" max="5384" width="30.140625" style="1" customWidth="1"/>
    <col min="5385" max="5385" width="5.85546875" style="1" customWidth="1"/>
    <col min="5386" max="5386" width="6.85546875" style="1" customWidth="1"/>
    <col min="5387" max="5387" width="9.7109375" style="1" customWidth="1"/>
    <col min="5388" max="5389" width="9.85546875" style="1" customWidth="1"/>
    <col min="5390" max="5390" width="6" style="1" customWidth="1"/>
    <col min="5391" max="5391" width="13.140625" style="1" customWidth="1"/>
    <col min="5392" max="5392" width="15.42578125" style="1" customWidth="1"/>
    <col min="5393" max="5393" width="14.28515625" style="1" customWidth="1"/>
    <col min="5394" max="5394" width="22.7109375" style="1" customWidth="1"/>
    <col min="5395" max="5395" width="13.85546875" style="1" customWidth="1"/>
    <col min="5396" max="5396" width="11" style="1" customWidth="1"/>
    <col min="5397" max="5397" width="11.28515625" style="1" customWidth="1"/>
    <col min="5398" max="5638" width="9.140625" style="1"/>
    <col min="5639" max="5639" width="4.7109375" style="1" customWidth="1"/>
    <col min="5640" max="5640" width="30.140625" style="1" customWidth="1"/>
    <col min="5641" max="5641" width="5.85546875" style="1" customWidth="1"/>
    <col min="5642" max="5642" width="6.85546875" style="1" customWidth="1"/>
    <col min="5643" max="5643" width="9.7109375" style="1" customWidth="1"/>
    <col min="5644" max="5645" width="9.85546875" style="1" customWidth="1"/>
    <col min="5646" max="5646" width="6" style="1" customWidth="1"/>
    <col min="5647" max="5647" width="13.140625" style="1" customWidth="1"/>
    <col min="5648" max="5648" width="15.42578125" style="1" customWidth="1"/>
    <col min="5649" max="5649" width="14.28515625" style="1" customWidth="1"/>
    <col min="5650" max="5650" width="22.7109375" style="1" customWidth="1"/>
    <col min="5651" max="5651" width="13.85546875" style="1" customWidth="1"/>
    <col min="5652" max="5652" width="11" style="1" customWidth="1"/>
    <col min="5653" max="5653" width="11.28515625" style="1" customWidth="1"/>
    <col min="5654" max="5894" width="9.140625" style="1"/>
    <col min="5895" max="5895" width="4.7109375" style="1" customWidth="1"/>
    <col min="5896" max="5896" width="30.140625" style="1" customWidth="1"/>
    <col min="5897" max="5897" width="5.85546875" style="1" customWidth="1"/>
    <col min="5898" max="5898" width="6.85546875" style="1" customWidth="1"/>
    <col min="5899" max="5899" width="9.7109375" style="1" customWidth="1"/>
    <col min="5900" max="5901" width="9.85546875" style="1" customWidth="1"/>
    <col min="5902" max="5902" width="6" style="1" customWidth="1"/>
    <col min="5903" max="5903" width="13.140625" style="1" customWidth="1"/>
    <col min="5904" max="5904" width="15.42578125" style="1" customWidth="1"/>
    <col min="5905" max="5905" width="14.28515625" style="1" customWidth="1"/>
    <col min="5906" max="5906" width="22.7109375" style="1" customWidth="1"/>
    <col min="5907" max="5907" width="13.85546875" style="1" customWidth="1"/>
    <col min="5908" max="5908" width="11" style="1" customWidth="1"/>
    <col min="5909" max="5909" width="11.28515625" style="1" customWidth="1"/>
    <col min="5910" max="6150" width="9.140625" style="1"/>
    <col min="6151" max="6151" width="4.7109375" style="1" customWidth="1"/>
    <col min="6152" max="6152" width="30.140625" style="1" customWidth="1"/>
    <col min="6153" max="6153" width="5.85546875" style="1" customWidth="1"/>
    <col min="6154" max="6154" width="6.85546875" style="1" customWidth="1"/>
    <col min="6155" max="6155" width="9.7109375" style="1" customWidth="1"/>
    <col min="6156" max="6157" width="9.85546875" style="1" customWidth="1"/>
    <col min="6158" max="6158" width="6" style="1" customWidth="1"/>
    <col min="6159" max="6159" width="13.140625" style="1" customWidth="1"/>
    <col min="6160" max="6160" width="15.42578125" style="1" customWidth="1"/>
    <col min="6161" max="6161" width="14.28515625" style="1" customWidth="1"/>
    <col min="6162" max="6162" width="22.7109375" style="1" customWidth="1"/>
    <col min="6163" max="6163" width="13.85546875" style="1" customWidth="1"/>
    <col min="6164" max="6164" width="11" style="1" customWidth="1"/>
    <col min="6165" max="6165" width="11.28515625" style="1" customWidth="1"/>
    <col min="6166" max="6406" width="9.140625" style="1"/>
    <col min="6407" max="6407" width="4.7109375" style="1" customWidth="1"/>
    <col min="6408" max="6408" width="30.140625" style="1" customWidth="1"/>
    <col min="6409" max="6409" width="5.85546875" style="1" customWidth="1"/>
    <col min="6410" max="6410" width="6.85546875" style="1" customWidth="1"/>
    <col min="6411" max="6411" width="9.7109375" style="1" customWidth="1"/>
    <col min="6412" max="6413" width="9.85546875" style="1" customWidth="1"/>
    <col min="6414" max="6414" width="6" style="1" customWidth="1"/>
    <col min="6415" max="6415" width="13.140625" style="1" customWidth="1"/>
    <col min="6416" max="6416" width="15.42578125" style="1" customWidth="1"/>
    <col min="6417" max="6417" width="14.28515625" style="1" customWidth="1"/>
    <col min="6418" max="6418" width="22.7109375" style="1" customWidth="1"/>
    <col min="6419" max="6419" width="13.85546875" style="1" customWidth="1"/>
    <col min="6420" max="6420" width="11" style="1" customWidth="1"/>
    <col min="6421" max="6421" width="11.28515625" style="1" customWidth="1"/>
    <col min="6422" max="6662" width="9.140625" style="1"/>
    <col min="6663" max="6663" width="4.7109375" style="1" customWidth="1"/>
    <col min="6664" max="6664" width="30.140625" style="1" customWidth="1"/>
    <col min="6665" max="6665" width="5.85546875" style="1" customWidth="1"/>
    <col min="6666" max="6666" width="6.85546875" style="1" customWidth="1"/>
    <col min="6667" max="6667" width="9.7109375" style="1" customWidth="1"/>
    <col min="6668" max="6669" width="9.85546875" style="1" customWidth="1"/>
    <col min="6670" max="6670" width="6" style="1" customWidth="1"/>
    <col min="6671" max="6671" width="13.140625" style="1" customWidth="1"/>
    <col min="6672" max="6672" width="15.42578125" style="1" customWidth="1"/>
    <col min="6673" max="6673" width="14.28515625" style="1" customWidth="1"/>
    <col min="6674" max="6674" width="22.7109375" style="1" customWidth="1"/>
    <col min="6675" max="6675" width="13.85546875" style="1" customWidth="1"/>
    <col min="6676" max="6676" width="11" style="1" customWidth="1"/>
    <col min="6677" max="6677" width="11.28515625" style="1" customWidth="1"/>
    <col min="6678" max="6918" width="9.140625" style="1"/>
    <col min="6919" max="6919" width="4.7109375" style="1" customWidth="1"/>
    <col min="6920" max="6920" width="30.140625" style="1" customWidth="1"/>
    <col min="6921" max="6921" width="5.85546875" style="1" customWidth="1"/>
    <col min="6922" max="6922" width="6.85546875" style="1" customWidth="1"/>
    <col min="6923" max="6923" width="9.7109375" style="1" customWidth="1"/>
    <col min="6924" max="6925" width="9.85546875" style="1" customWidth="1"/>
    <col min="6926" max="6926" width="6" style="1" customWidth="1"/>
    <col min="6927" max="6927" width="13.140625" style="1" customWidth="1"/>
    <col min="6928" max="6928" width="15.42578125" style="1" customWidth="1"/>
    <col min="6929" max="6929" width="14.28515625" style="1" customWidth="1"/>
    <col min="6930" max="6930" width="22.7109375" style="1" customWidth="1"/>
    <col min="6931" max="6931" width="13.85546875" style="1" customWidth="1"/>
    <col min="6932" max="6932" width="11" style="1" customWidth="1"/>
    <col min="6933" max="6933" width="11.28515625" style="1" customWidth="1"/>
    <col min="6934" max="7174" width="9.140625" style="1"/>
    <col min="7175" max="7175" width="4.7109375" style="1" customWidth="1"/>
    <col min="7176" max="7176" width="30.140625" style="1" customWidth="1"/>
    <col min="7177" max="7177" width="5.85546875" style="1" customWidth="1"/>
    <col min="7178" max="7178" width="6.85546875" style="1" customWidth="1"/>
    <col min="7179" max="7179" width="9.7109375" style="1" customWidth="1"/>
    <col min="7180" max="7181" width="9.85546875" style="1" customWidth="1"/>
    <col min="7182" max="7182" width="6" style="1" customWidth="1"/>
    <col min="7183" max="7183" width="13.140625" style="1" customWidth="1"/>
    <col min="7184" max="7184" width="15.42578125" style="1" customWidth="1"/>
    <col min="7185" max="7185" width="14.28515625" style="1" customWidth="1"/>
    <col min="7186" max="7186" width="22.7109375" style="1" customWidth="1"/>
    <col min="7187" max="7187" width="13.85546875" style="1" customWidth="1"/>
    <col min="7188" max="7188" width="11" style="1" customWidth="1"/>
    <col min="7189" max="7189" width="11.28515625" style="1" customWidth="1"/>
    <col min="7190" max="7430" width="9.140625" style="1"/>
    <col min="7431" max="7431" width="4.7109375" style="1" customWidth="1"/>
    <col min="7432" max="7432" width="30.140625" style="1" customWidth="1"/>
    <col min="7433" max="7433" width="5.85546875" style="1" customWidth="1"/>
    <col min="7434" max="7434" width="6.85546875" style="1" customWidth="1"/>
    <col min="7435" max="7435" width="9.7109375" style="1" customWidth="1"/>
    <col min="7436" max="7437" width="9.85546875" style="1" customWidth="1"/>
    <col min="7438" max="7438" width="6" style="1" customWidth="1"/>
    <col min="7439" max="7439" width="13.140625" style="1" customWidth="1"/>
    <col min="7440" max="7440" width="15.42578125" style="1" customWidth="1"/>
    <col min="7441" max="7441" width="14.28515625" style="1" customWidth="1"/>
    <col min="7442" max="7442" width="22.7109375" style="1" customWidth="1"/>
    <col min="7443" max="7443" width="13.85546875" style="1" customWidth="1"/>
    <col min="7444" max="7444" width="11" style="1" customWidth="1"/>
    <col min="7445" max="7445" width="11.28515625" style="1" customWidth="1"/>
    <col min="7446" max="7686" width="9.140625" style="1"/>
    <col min="7687" max="7687" width="4.7109375" style="1" customWidth="1"/>
    <col min="7688" max="7688" width="30.140625" style="1" customWidth="1"/>
    <col min="7689" max="7689" width="5.85546875" style="1" customWidth="1"/>
    <col min="7690" max="7690" width="6.85546875" style="1" customWidth="1"/>
    <col min="7691" max="7691" width="9.7109375" style="1" customWidth="1"/>
    <col min="7692" max="7693" width="9.85546875" style="1" customWidth="1"/>
    <col min="7694" max="7694" width="6" style="1" customWidth="1"/>
    <col min="7695" max="7695" width="13.140625" style="1" customWidth="1"/>
    <col min="7696" max="7696" width="15.42578125" style="1" customWidth="1"/>
    <col min="7697" max="7697" width="14.28515625" style="1" customWidth="1"/>
    <col min="7698" max="7698" width="22.7109375" style="1" customWidth="1"/>
    <col min="7699" max="7699" width="13.85546875" style="1" customWidth="1"/>
    <col min="7700" max="7700" width="11" style="1" customWidth="1"/>
    <col min="7701" max="7701" width="11.28515625" style="1" customWidth="1"/>
    <col min="7702" max="7942" width="9.140625" style="1"/>
    <col min="7943" max="7943" width="4.7109375" style="1" customWidth="1"/>
    <col min="7944" max="7944" width="30.140625" style="1" customWidth="1"/>
    <col min="7945" max="7945" width="5.85546875" style="1" customWidth="1"/>
    <col min="7946" max="7946" width="6.85546875" style="1" customWidth="1"/>
    <col min="7947" max="7947" width="9.7109375" style="1" customWidth="1"/>
    <col min="7948" max="7949" width="9.85546875" style="1" customWidth="1"/>
    <col min="7950" max="7950" width="6" style="1" customWidth="1"/>
    <col min="7951" max="7951" width="13.140625" style="1" customWidth="1"/>
    <col min="7952" max="7952" width="15.42578125" style="1" customWidth="1"/>
    <col min="7953" max="7953" width="14.28515625" style="1" customWidth="1"/>
    <col min="7954" max="7954" width="22.7109375" style="1" customWidth="1"/>
    <col min="7955" max="7955" width="13.85546875" style="1" customWidth="1"/>
    <col min="7956" max="7956" width="11" style="1" customWidth="1"/>
    <col min="7957" max="7957" width="11.28515625" style="1" customWidth="1"/>
    <col min="7958" max="8198" width="9.140625" style="1"/>
    <col min="8199" max="8199" width="4.7109375" style="1" customWidth="1"/>
    <col min="8200" max="8200" width="30.140625" style="1" customWidth="1"/>
    <col min="8201" max="8201" width="5.85546875" style="1" customWidth="1"/>
    <col min="8202" max="8202" width="6.85546875" style="1" customWidth="1"/>
    <col min="8203" max="8203" width="9.7109375" style="1" customWidth="1"/>
    <col min="8204" max="8205" width="9.85546875" style="1" customWidth="1"/>
    <col min="8206" max="8206" width="6" style="1" customWidth="1"/>
    <col min="8207" max="8207" width="13.140625" style="1" customWidth="1"/>
    <col min="8208" max="8208" width="15.42578125" style="1" customWidth="1"/>
    <col min="8209" max="8209" width="14.28515625" style="1" customWidth="1"/>
    <col min="8210" max="8210" width="22.7109375" style="1" customWidth="1"/>
    <col min="8211" max="8211" width="13.85546875" style="1" customWidth="1"/>
    <col min="8212" max="8212" width="11" style="1" customWidth="1"/>
    <col min="8213" max="8213" width="11.28515625" style="1" customWidth="1"/>
    <col min="8214" max="8454" width="9.140625" style="1"/>
    <col min="8455" max="8455" width="4.7109375" style="1" customWidth="1"/>
    <col min="8456" max="8456" width="30.140625" style="1" customWidth="1"/>
    <col min="8457" max="8457" width="5.85546875" style="1" customWidth="1"/>
    <col min="8458" max="8458" width="6.85546875" style="1" customWidth="1"/>
    <col min="8459" max="8459" width="9.7109375" style="1" customWidth="1"/>
    <col min="8460" max="8461" width="9.85546875" style="1" customWidth="1"/>
    <col min="8462" max="8462" width="6" style="1" customWidth="1"/>
    <col min="8463" max="8463" width="13.140625" style="1" customWidth="1"/>
    <col min="8464" max="8464" width="15.42578125" style="1" customWidth="1"/>
    <col min="8465" max="8465" width="14.28515625" style="1" customWidth="1"/>
    <col min="8466" max="8466" width="22.7109375" style="1" customWidth="1"/>
    <col min="8467" max="8467" width="13.85546875" style="1" customWidth="1"/>
    <col min="8468" max="8468" width="11" style="1" customWidth="1"/>
    <col min="8469" max="8469" width="11.28515625" style="1" customWidth="1"/>
    <col min="8470" max="8710" width="9.140625" style="1"/>
    <col min="8711" max="8711" width="4.7109375" style="1" customWidth="1"/>
    <col min="8712" max="8712" width="30.140625" style="1" customWidth="1"/>
    <col min="8713" max="8713" width="5.85546875" style="1" customWidth="1"/>
    <col min="8714" max="8714" width="6.85546875" style="1" customWidth="1"/>
    <col min="8715" max="8715" width="9.7109375" style="1" customWidth="1"/>
    <col min="8716" max="8717" width="9.85546875" style="1" customWidth="1"/>
    <col min="8718" max="8718" width="6" style="1" customWidth="1"/>
    <col min="8719" max="8719" width="13.140625" style="1" customWidth="1"/>
    <col min="8720" max="8720" width="15.42578125" style="1" customWidth="1"/>
    <col min="8721" max="8721" width="14.28515625" style="1" customWidth="1"/>
    <col min="8722" max="8722" width="22.7109375" style="1" customWidth="1"/>
    <col min="8723" max="8723" width="13.85546875" style="1" customWidth="1"/>
    <col min="8724" max="8724" width="11" style="1" customWidth="1"/>
    <col min="8725" max="8725" width="11.28515625" style="1" customWidth="1"/>
    <col min="8726" max="8966" width="9.140625" style="1"/>
    <col min="8967" max="8967" width="4.7109375" style="1" customWidth="1"/>
    <col min="8968" max="8968" width="30.140625" style="1" customWidth="1"/>
    <col min="8969" max="8969" width="5.85546875" style="1" customWidth="1"/>
    <col min="8970" max="8970" width="6.85546875" style="1" customWidth="1"/>
    <col min="8971" max="8971" width="9.7109375" style="1" customWidth="1"/>
    <col min="8972" max="8973" width="9.85546875" style="1" customWidth="1"/>
    <col min="8974" max="8974" width="6" style="1" customWidth="1"/>
    <col min="8975" max="8975" width="13.140625" style="1" customWidth="1"/>
    <col min="8976" max="8976" width="15.42578125" style="1" customWidth="1"/>
    <col min="8977" max="8977" width="14.28515625" style="1" customWidth="1"/>
    <col min="8978" max="8978" width="22.7109375" style="1" customWidth="1"/>
    <col min="8979" max="8979" width="13.85546875" style="1" customWidth="1"/>
    <col min="8980" max="8980" width="11" style="1" customWidth="1"/>
    <col min="8981" max="8981" width="11.28515625" style="1" customWidth="1"/>
    <col min="8982" max="9222" width="9.140625" style="1"/>
    <col min="9223" max="9223" width="4.7109375" style="1" customWidth="1"/>
    <col min="9224" max="9224" width="30.140625" style="1" customWidth="1"/>
    <col min="9225" max="9225" width="5.85546875" style="1" customWidth="1"/>
    <col min="9226" max="9226" width="6.85546875" style="1" customWidth="1"/>
    <col min="9227" max="9227" width="9.7109375" style="1" customWidth="1"/>
    <col min="9228" max="9229" width="9.85546875" style="1" customWidth="1"/>
    <col min="9230" max="9230" width="6" style="1" customWidth="1"/>
    <col min="9231" max="9231" width="13.140625" style="1" customWidth="1"/>
    <col min="9232" max="9232" width="15.42578125" style="1" customWidth="1"/>
    <col min="9233" max="9233" width="14.28515625" style="1" customWidth="1"/>
    <col min="9234" max="9234" width="22.7109375" style="1" customWidth="1"/>
    <col min="9235" max="9235" width="13.85546875" style="1" customWidth="1"/>
    <col min="9236" max="9236" width="11" style="1" customWidth="1"/>
    <col min="9237" max="9237" width="11.28515625" style="1" customWidth="1"/>
    <col min="9238" max="9478" width="9.140625" style="1"/>
    <col min="9479" max="9479" width="4.7109375" style="1" customWidth="1"/>
    <col min="9480" max="9480" width="30.140625" style="1" customWidth="1"/>
    <col min="9481" max="9481" width="5.85546875" style="1" customWidth="1"/>
    <col min="9482" max="9482" width="6.85546875" style="1" customWidth="1"/>
    <col min="9483" max="9483" width="9.7109375" style="1" customWidth="1"/>
    <col min="9484" max="9485" width="9.85546875" style="1" customWidth="1"/>
    <col min="9486" max="9486" width="6" style="1" customWidth="1"/>
    <col min="9487" max="9487" width="13.140625" style="1" customWidth="1"/>
    <col min="9488" max="9488" width="15.42578125" style="1" customWidth="1"/>
    <col min="9489" max="9489" width="14.28515625" style="1" customWidth="1"/>
    <col min="9490" max="9490" width="22.7109375" style="1" customWidth="1"/>
    <col min="9491" max="9491" width="13.85546875" style="1" customWidth="1"/>
    <col min="9492" max="9492" width="11" style="1" customWidth="1"/>
    <col min="9493" max="9493" width="11.28515625" style="1" customWidth="1"/>
    <col min="9494" max="9734" width="9.140625" style="1"/>
    <col min="9735" max="9735" width="4.7109375" style="1" customWidth="1"/>
    <col min="9736" max="9736" width="30.140625" style="1" customWidth="1"/>
    <col min="9737" max="9737" width="5.85546875" style="1" customWidth="1"/>
    <col min="9738" max="9738" width="6.85546875" style="1" customWidth="1"/>
    <col min="9739" max="9739" width="9.7109375" style="1" customWidth="1"/>
    <col min="9740" max="9741" width="9.85546875" style="1" customWidth="1"/>
    <col min="9742" max="9742" width="6" style="1" customWidth="1"/>
    <col min="9743" max="9743" width="13.140625" style="1" customWidth="1"/>
    <col min="9744" max="9744" width="15.42578125" style="1" customWidth="1"/>
    <col min="9745" max="9745" width="14.28515625" style="1" customWidth="1"/>
    <col min="9746" max="9746" width="22.7109375" style="1" customWidth="1"/>
    <col min="9747" max="9747" width="13.85546875" style="1" customWidth="1"/>
    <col min="9748" max="9748" width="11" style="1" customWidth="1"/>
    <col min="9749" max="9749" width="11.28515625" style="1" customWidth="1"/>
    <col min="9750" max="9990" width="9.140625" style="1"/>
    <col min="9991" max="9991" width="4.7109375" style="1" customWidth="1"/>
    <col min="9992" max="9992" width="30.140625" style="1" customWidth="1"/>
    <col min="9993" max="9993" width="5.85546875" style="1" customWidth="1"/>
    <col min="9994" max="9994" width="6.85546875" style="1" customWidth="1"/>
    <col min="9995" max="9995" width="9.7109375" style="1" customWidth="1"/>
    <col min="9996" max="9997" width="9.85546875" style="1" customWidth="1"/>
    <col min="9998" max="9998" width="6" style="1" customWidth="1"/>
    <col min="9999" max="9999" width="13.140625" style="1" customWidth="1"/>
    <col min="10000" max="10000" width="15.42578125" style="1" customWidth="1"/>
    <col min="10001" max="10001" width="14.28515625" style="1" customWidth="1"/>
    <col min="10002" max="10002" width="22.7109375" style="1" customWidth="1"/>
    <col min="10003" max="10003" width="13.85546875" style="1" customWidth="1"/>
    <col min="10004" max="10004" width="11" style="1" customWidth="1"/>
    <col min="10005" max="10005" width="11.28515625" style="1" customWidth="1"/>
    <col min="10006" max="10246" width="9.140625" style="1"/>
    <col min="10247" max="10247" width="4.7109375" style="1" customWidth="1"/>
    <col min="10248" max="10248" width="30.140625" style="1" customWidth="1"/>
    <col min="10249" max="10249" width="5.85546875" style="1" customWidth="1"/>
    <col min="10250" max="10250" width="6.85546875" style="1" customWidth="1"/>
    <col min="10251" max="10251" width="9.7109375" style="1" customWidth="1"/>
    <col min="10252" max="10253" width="9.85546875" style="1" customWidth="1"/>
    <col min="10254" max="10254" width="6" style="1" customWidth="1"/>
    <col min="10255" max="10255" width="13.140625" style="1" customWidth="1"/>
    <col min="10256" max="10256" width="15.42578125" style="1" customWidth="1"/>
    <col min="10257" max="10257" width="14.28515625" style="1" customWidth="1"/>
    <col min="10258" max="10258" width="22.7109375" style="1" customWidth="1"/>
    <col min="10259" max="10259" width="13.85546875" style="1" customWidth="1"/>
    <col min="10260" max="10260" width="11" style="1" customWidth="1"/>
    <col min="10261" max="10261" width="11.28515625" style="1" customWidth="1"/>
    <col min="10262" max="10502" width="9.140625" style="1"/>
    <col min="10503" max="10503" width="4.7109375" style="1" customWidth="1"/>
    <col min="10504" max="10504" width="30.140625" style="1" customWidth="1"/>
    <col min="10505" max="10505" width="5.85546875" style="1" customWidth="1"/>
    <col min="10506" max="10506" width="6.85546875" style="1" customWidth="1"/>
    <col min="10507" max="10507" width="9.7109375" style="1" customWidth="1"/>
    <col min="10508" max="10509" width="9.85546875" style="1" customWidth="1"/>
    <col min="10510" max="10510" width="6" style="1" customWidth="1"/>
    <col min="10511" max="10511" width="13.140625" style="1" customWidth="1"/>
    <col min="10512" max="10512" width="15.42578125" style="1" customWidth="1"/>
    <col min="10513" max="10513" width="14.28515625" style="1" customWidth="1"/>
    <col min="10514" max="10514" width="22.7109375" style="1" customWidth="1"/>
    <col min="10515" max="10515" width="13.85546875" style="1" customWidth="1"/>
    <col min="10516" max="10516" width="11" style="1" customWidth="1"/>
    <col min="10517" max="10517" width="11.28515625" style="1" customWidth="1"/>
    <col min="10518" max="10758" width="9.140625" style="1"/>
    <col min="10759" max="10759" width="4.7109375" style="1" customWidth="1"/>
    <col min="10760" max="10760" width="30.140625" style="1" customWidth="1"/>
    <col min="10761" max="10761" width="5.85546875" style="1" customWidth="1"/>
    <col min="10762" max="10762" width="6.85546875" style="1" customWidth="1"/>
    <col min="10763" max="10763" width="9.7109375" style="1" customWidth="1"/>
    <col min="10764" max="10765" width="9.85546875" style="1" customWidth="1"/>
    <col min="10766" max="10766" width="6" style="1" customWidth="1"/>
    <col min="10767" max="10767" width="13.140625" style="1" customWidth="1"/>
    <col min="10768" max="10768" width="15.42578125" style="1" customWidth="1"/>
    <col min="10769" max="10769" width="14.28515625" style="1" customWidth="1"/>
    <col min="10770" max="10770" width="22.7109375" style="1" customWidth="1"/>
    <col min="10771" max="10771" width="13.85546875" style="1" customWidth="1"/>
    <col min="10772" max="10772" width="11" style="1" customWidth="1"/>
    <col min="10773" max="10773" width="11.28515625" style="1" customWidth="1"/>
    <col min="10774" max="11014" width="9.140625" style="1"/>
    <col min="11015" max="11015" width="4.7109375" style="1" customWidth="1"/>
    <col min="11016" max="11016" width="30.140625" style="1" customWidth="1"/>
    <col min="11017" max="11017" width="5.85546875" style="1" customWidth="1"/>
    <col min="11018" max="11018" width="6.85546875" style="1" customWidth="1"/>
    <col min="11019" max="11019" width="9.7109375" style="1" customWidth="1"/>
    <col min="11020" max="11021" width="9.85546875" style="1" customWidth="1"/>
    <col min="11022" max="11022" width="6" style="1" customWidth="1"/>
    <col min="11023" max="11023" width="13.140625" style="1" customWidth="1"/>
    <col min="11024" max="11024" width="15.42578125" style="1" customWidth="1"/>
    <col min="11025" max="11025" width="14.28515625" style="1" customWidth="1"/>
    <col min="11026" max="11026" width="22.7109375" style="1" customWidth="1"/>
    <col min="11027" max="11027" width="13.85546875" style="1" customWidth="1"/>
    <col min="11028" max="11028" width="11" style="1" customWidth="1"/>
    <col min="11029" max="11029" width="11.28515625" style="1" customWidth="1"/>
    <col min="11030" max="11270" width="9.140625" style="1"/>
    <col min="11271" max="11271" width="4.7109375" style="1" customWidth="1"/>
    <col min="11272" max="11272" width="30.140625" style="1" customWidth="1"/>
    <col min="11273" max="11273" width="5.85546875" style="1" customWidth="1"/>
    <col min="11274" max="11274" width="6.85546875" style="1" customWidth="1"/>
    <col min="11275" max="11275" width="9.7109375" style="1" customWidth="1"/>
    <col min="11276" max="11277" width="9.85546875" style="1" customWidth="1"/>
    <col min="11278" max="11278" width="6" style="1" customWidth="1"/>
    <col min="11279" max="11279" width="13.140625" style="1" customWidth="1"/>
    <col min="11280" max="11280" width="15.42578125" style="1" customWidth="1"/>
    <col min="11281" max="11281" width="14.28515625" style="1" customWidth="1"/>
    <col min="11282" max="11282" width="22.7109375" style="1" customWidth="1"/>
    <col min="11283" max="11283" width="13.85546875" style="1" customWidth="1"/>
    <col min="11284" max="11284" width="11" style="1" customWidth="1"/>
    <col min="11285" max="11285" width="11.28515625" style="1" customWidth="1"/>
    <col min="11286" max="11526" width="9.140625" style="1"/>
    <col min="11527" max="11527" width="4.7109375" style="1" customWidth="1"/>
    <col min="11528" max="11528" width="30.140625" style="1" customWidth="1"/>
    <col min="11529" max="11529" width="5.85546875" style="1" customWidth="1"/>
    <col min="11530" max="11530" width="6.85546875" style="1" customWidth="1"/>
    <col min="11531" max="11531" width="9.7109375" style="1" customWidth="1"/>
    <col min="11532" max="11533" width="9.85546875" style="1" customWidth="1"/>
    <col min="11534" max="11534" width="6" style="1" customWidth="1"/>
    <col min="11535" max="11535" width="13.140625" style="1" customWidth="1"/>
    <col min="11536" max="11536" width="15.42578125" style="1" customWidth="1"/>
    <col min="11537" max="11537" width="14.28515625" style="1" customWidth="1"/>
    <col min="11538" max="11538" width="22.7109375" style="1" customWidth="1"/>
    <col min="11539" max="11539" width="13.85546875" style="1" customWidth="1"/>
    <col min="11540" max="11540" width="11" style="1" customWidth="1"/>
    <col min="11541" max="11541" width="11.28515625" style="1" customWidth="1"/>
    <col min="11542" max="11782" width="9.140625" style="1"/>
    <col min="11783" max="11783" width="4.7109375" style="1" customWidth="1"/>
    <col min="11784" max="11784" width="30.140625" style="1" customWidth="1"/>
    <col min="11785" max="11785" width="5.85546875" style="1" customWidth="1"/>
    <col min="11786" max="11786" width="6.85546875" style="1" customWidth="1"/>
    <col min="11787" max="11787" width="9.7109375" style="1" customWidth="1"/>
    <col min="11788" max="11789" width="9.85546875" style="1" customWidth="1"/>
    <col min="11790" max="11790" width="6" style="1" customWidth="1"/>
    <col min="11791" max="11791" width="13.140625" style="1" customWidth="1"/>
    <col min="11792" max="11792" width="15.42578125" style="1" customWidth="1"/>
    <col min="11793" max="11793" width="14.28515625" style="1" customWidth="1"/>
    <col min="11794" max="11794" width="22.7109375" style="1" customWidth="1"/>
    <col min="11795" max="11795" width="13.85546875" style="1" customWidth="1"/>
    <col min="11796" max="11796" width="11" style="1" customWidth="1"/>
    <col min="11797" max="11797" width="11.28515625" style="1" customWidth="1"/>
    <col min="11798" max="12038" width="9.140625" style="1"/>
    <col min="12039" max="12039" width="4.7109375" style="1" customWidth="1"/>
    <col min="12040" max="12040" width="30.140625" style="1" customWidth="1"/>
    <col min="12041" max="12041" width="5.85546875" style="1" customWidth="1"/>
    <col min="12042" max="12042" width="6.85546875" style="1" customWidth="1"/>
    <col min="12043" max="12043" width="9.7109375" style="1" customWidth="1"/>
    <col min="12044" max="12045" width="9.85546875" style="1" customWidth="1"/>
    <col min="12046" max="12046" width="6" style="1" customWidth="1"/>
    <col min="12047" max="12047" width="13.140625" style="1" customWidth="1"/>
    <col min="12048" max="12048" width="15.42578125" style="1" customWidth="1"/>
    <col min="12049" max="12049" width="14.28515625" style="1" customWidth="1"/>
    <col min="12050" max="12050" width="22.7109375" style="1" customWidth="1"/>
    <col min="12051" max="12051" width="13.85546875" style="1" customWidth="1"/>
    <col min="12052" max="12052" width="11" style="1" customWidth="1"/>
    <col min="12053" max="12053" width="11.28515625" style="1" customWidth="1"/>
    <col min="12054" max="12294" width="9.140625" style="1"/>
    <col min="12295" max="12295" width="4.7109375" style="1" customWidth="1"/>
    <col min="12296" max="12296" width="30.140625" style="1" customWidth="1"/>
    <col min="12297" max="12297" width="5.85546875" style="1" customWidth="1"/>
    <col min="12298" max="12298" width="6.85546875" style="1" customWidth="1"/>
    <col min="12299" max="12299" width="9.7109375" style="1" customWidth="1"/>
    <col min="12300" max="12301" width="9.85546875" style="1" customWidth="1"/>
    <col min="12302" max="12302" width="6" style="1" customWidth="1"/>
    <col min="12303" max="12303" width="13.140625" style="1" customWidth="1"/>
    <col min="12304" max="12304" width="15.42578125" style="1" customWidth="1"/>
    <col min="12305" max="12305" width="14.28515625" style="1" customWidth="1"/>
    <col min="12306" max="12306" width="22.7109375" style="1" customWidth="1"/>
    <col min="12307" max="12307" width="13.85546875" style="1" customWidth="1"/>
    <col min="12308" max="12308" width="11" style="1" customWidth="1"/>
    <col min="12309" max="12309" width="11.28515625" style="1" customWidth="1"/>
    <col min="12310" max="12550" width="9.140625" style="1"/>
    <col min="12551" max="12551" width="4.7109375" style="1" customWidth="1"/>
    <col min="12552" max="12552" width="30.140625" style="1" customWidth="1"/>
    <col min="12553" max="12553" width="5.85546875" style="1" customWidth="1"/>
    <col min="12554" max="12554" width="6.85546875" style="1" customWidth="1"/>
    <col min="12555" max="12555" width="9.7109375" style="1" customWidth="1"/>
    <col min="12556" max="12557" width="9.85546875" style="1" customWidth="1"/>
    <col min="12558" max="12558" width="6" style="1" customWidth="1"/>
    <col min="12559" max="12559" width="13.140625" style="1" customWidth="1"/>
    <col min="12560" max="12560" width="15.42578125" style="1" customWidth="1"/>
    <col min="12561" max="12561" width="14.28515625" style="1" customWidth="1"/>
    <col min="12562" max="12562" width="22.7109375" style="1" customWidth="1"/>
    <col min="12563" max="12563" width="13.85546875" style="1" customWidth="1"/>
    <col min="12564" max="12564" width="11" style="1" customWidth="1"/>
    <col min="12565" max="12565" width="11.28515625" style="1" customWidth="1"/>
    <col min="12566" max="12806" width="9.140625" style="1"/>
    <col min="12807" max="12807" width="4.7109375" style="1" customWidth="1"/>
    <col min="12808" max="12808" width="30.140625" style="1" customWidth="1"/>
    <col min="12809" max="12809" width="5.85546875" style="1" customWidth="1"/>
    <col min="12810" max="12810" width="6.85546875" style="1" customWidth="1"/>
    <col min="12811" max="12811" width="9.7109375" style="1" customWidth="1"/>
    <col min="12812" max="12813" width="9.85546875" style="1" customWidth="1"/>
    <col min="12814" max="12814" width="6" style="1" customWidth="1"/>
    <col min="12815" max="12815" width="13.140625" style="1" customWidth="1"/>
    <col min="12816" max="12816" width="15.42578125" style="1" customWidth="1"/>
    <col min="12817" max="12817" width="14.28515625" style="1" customWidth="1"/>
    <col min="12818" max="12818" width="22.7109375" style="1" customWidth="1"/>
    <col min="12819" max="12819" width="13.85546875" style="1" customWidth="1"/>
    <col min="12820" max="12820" width="11" style="1" customWidth="1"/>
    <col min="12821" max="12821" width="11.28515625" style="1" customWidth="1"/>
    <col min="12822" max="13062" width="9.140625" style="1"/>
    <col min="13063" max="13063" width="4.7109375" style="1" customWidth="1"/>
    <col min="13064" max="13064" width="30.140625" style="1" customWidth="1"/>
    <col min="13065" max="13065" width="5.85546875" style="1" customWidth="1"/>
    <col min="13066" max="13066" width="6.85546875" style="1" customWidth="1"/>
    <col min="13067" max="13067" width="9.7109375" style="1" customWidth="1"/>
    <col min="13068" max="13069" width="9.85546875" style="1" customWidth="1"/>
    <col min="13070" max="13070" width="6" style="1" customWidth="1"/>
    <col min="13071" max="13071" width="13.140625" style="1" customWidth="1"/>
    <col min="13072" max="13072" width="15.42578125" style="1" customWidth="1"/>
    <col min="13073" max="13073" width="14.28515625" style="1" customWidth="1"/>
    <col min="13074" max="13074" width="22.7109375" style="1" customWidth="1"/>
    <col min="13075" max="13075" width="13.85546875" style="1" customWidth="1"/>
    <col min="13076" max="13076" width="11" style="1" customWidth="1"/>
    <col min="13077" max="13077" width="11.28515625" style="1" customWidth="1"/>
    <col min="13078" max="13318" width="9.140625" style="1"/>
    <col min="13319" max="13319" width="4.7109375" style="1" customWidth="1"/>
    <col min="13320" max="13320" width="30.140625" style="1" customWidth="1"/>
    <col min="13321" max="13321" width="5.85546875" style="1" customWidth="1"/>
    <col min="13322" max="13322" width="6.85546875" style="1" customWidth="1"/>
    <col min="13323" max="13323" width="9.7109375" style="1" customWidth="1"/>
    <col min="13324" max="13325" width="9.85546875" style="1" customWidth="1"/>
    <col min="13326" max="13326" width="6" style="1" customWidth="1"/>
    <col min="13327" max="13327" width="13.140625" style="1" customWidth="1"/>
    <col min="13328" max="13328" width="15.42578125" style="1" customWidth="1"/>
    <col min="13329" max="13329" width="14.28515625" style="1" customWidth="1"/>
    <col min="13330" max="13330" width="22.7109375" style="1" customWidth="1"/>
    <col min="13331" max="13331" width="13.85546875" style="1" customWidth="1"/>
    <col min="13332" max="13332" width="11" style="1" customWidth="1"/>
    <col min="13333" max="13333" width="11.28515625" style="1" customWidth="1"/>
    <col min="13334" max="13574" width="9.140625" style="1"/>
    <col min="13575" max="13575" width="4.7109375" style="1" customWidth="1"/>
    <col min="13576" max="13576" width="30.140625" style="1" customWidth="1"/>
    <col min="13577" max="13577" width="5.85546875" style="1" customWidth="1"/>
    <col min="13578" max="13578" width="6.85546875" style="1" customWidth="1"/>
    <col min="13579" max="13579" width="9.7109375" style="1" customWidth="1"/>
    <col min="13580" max="13581" width="9.85546875" style="1" customWidth="1"/>
    <col min="13582" max="13582" width="6" style="1" customWidth="1"/>
    <col min="13583" max="13583" width="13.140625" style="1" customWidth="1"/>
    <col min="13584" max="13584" width="15.42578125" style="1" customWidth="1"/>
    <col min="13585" max="13585" width="14.28515625" style="1" customWidth="1"/>
    <col min="13586" max="13586" width="22.7109375" style="1" customWidth="1"/>
    <col min="13587" max="13587" width="13.85546875" style="1" customWidth="1"/>
    <col min="13588" max="13588" width="11" style="1" customWidth="1"/>
    <col min="13589" max="13589" width="11.28515625" style="1" customWidth="1"/>
    <col min="13590" max="13830" width="9.140625" style="1"/>
    <col min="13831" max="13831" width="4.7109375" style="1" customWidth="1"/>
    <col min="13832" max="13832" width="30.140625" style="1" customWidth="1"/>
    <col min="13833" max="13833" width="5.85546875" style="1" customWidth="1"/>
    <col min="13834" max="13834" width="6.85546875" style="1" customWidth="1"/>
    <col min="13835" max="13835" width="9.7109375" style="1" customWidth="1"/>
    <col min="13836" max="13837" width="9.85546875" style="1" customWidth="1"/>
    <col min="13838" max="13838" width="6" style="1" customWidth="1"/>
    <col min="13839" max="13839" width="13.140625" style="1" customWidth="1"/>
    <col min="13840" max="13840" width="15.42578125" style="1" customWidth="1"/>
    <col min="13841" max="13841" width="14.28515625" style="1" customWidth="1"/>
    <col min="13842" max="13842" width="22.7109375" style="1" customWidth="1"/>
    <col min="13843" max="13843" width="13.85546875" style="1" customWidth="1"/>
    <col min="13844" max="13844" width="11" style="1" customWidth="1"/>
    <col min="13845" max="13845" width="11.28515625" style="1" customWidth="1"/>
    <col min="13846" max="14086" width="9.140625" style="1"/>
    <col min="14087" max="14087" width="4.7109375" style="1" customWidth="1"/>
    <col min="14088" max="14088" width="30.140625" style="1" customWidth="1"/>
    <col min="14089" max="14089" width="5.85546875" style="1" customWidth="1"/>
    <col min="14090" max="14090" width="6.85546875" style="1" customWidth="1"/>
    <col min="14091" max="14091" width="9.7109375" style="1" customWidth="1"/>
    <col min="14092" max="14093" width="9.85546875" style="1" customWidth="1"/>
    <col min="14094" max="14094" width="6" style="1" customWidth="1"/>
    <col min="14095" max="14095" width="13.140625" style="1" customWidth="1"/>
    <col min="14096" max="14096" width="15.42578125" style="1" customWidth="1"/>
    <col min="14097" max="14097" width="14.28515625" style="1" customWidth="1"/>
    <col min="14098" max="14098" width="22.7109375" style="1" customWidth="1"/>
    <col min="14099" max="14099" width="13.85546875" style="1" customWidth="1"/>
    <col min="14100" max="14100" width="11" style="1" customWidth="1"/>
    <col min="14101" max="14101" width="11.28515625" style="1" customWidth="1"/>
    <col min="14102" max="14342" width="9.140625" style="1"/>
    <col min="14343" max="14343" width="4.7109375" style="1" customWidth="1"/>
    <col min="14344" max="14344" width="30.140625" style="1" customWidth="1"/>
    <col min="14345" max="14345" width="5.85546875" style="1" customWidth="1"/>
    <col min="14346" max="14346" width="6.85546875" style="1" customWidth="1"/>
    <col min="14347" max="14347" width="9.7109375" style="1" customWidth="1"/>
    <col min="14348" max="14349" width="9.85546875" style="1" customWidth="1"/>
    <col min="14350" max="14350" width="6" style="1" customWidth="1"/>
    <col min="14351" max="14351" width="13.140625" style="1" customWidth="1"/>
    <col min="14352" max="14352" width="15.42578125" style="1" customWidth="1"/>
    <col min="14353" max="14353" width="14.28515625" style="1" customWidth="1"/>
    <col min="14354" max="14354" width="22.7109375" style="1" customWidth="1"/>
    <col min="14355" max="14355" width="13.85546875" style="1" customWidth="1"/>
    <col min="14356" max="14356" width="11" style="1" customWidth="1"/>
    <col min="14357" max="14357" width="11.28515625" style="1" customWidth="1"/>
    <col min="14358" max="14598" width="9.140625" style="1"/>
    <col min="14599" max="14599" width="4.7109375" style="1" customWidth="1"/>
    <col min="14600" max="14600" width="30.140625" style="1" customWidth="1"/>
    <col min="14601" max="14601" width="5.85546875" style="1" customWidth="1"/>
    <col min="14602" max="14602" width="6.85546875" style="1" customWidth="1"/>
    <col min="14603" max="14603" width="9.7109375" style="1" customWidth="1"/>
    <col min="14604" max="14605" width="9.85546875" style="1" customWidth="1"/>
    <col min="14606" max="14606" width="6" style="1" customWidth="1"/>
    <col min="14607" max="14607" width="13.140625" style="1" customWidth="1"/>
    <col min="14608" max="14608" width="15.42578125" style="1" customWidth="1"/>
    <col min="14609" max="14609" width="14.28515625" style="1" customWidth="1"/>
    <col min="14610" max="14610" width="22.7109375" style="1" customWidth="1"/>
    <col min="14611" max="14611" width="13.85546875" style="1" customWidth="1"/>
    <col min="14612" max="14612" width="11" style="1" customWidth="1"/>
    <col min="14613" max="14613" width="11.28515625" style="1" customWidth="1"/>
    <col min="14614" max="14854" width="9.140625" style="1"/>
    <col min="14855" max="14855" width="4.7109375" style="1" customWidth="1"/>
    <col min="14856" max="14856" width="30.140625" style="1" customWidth="1"/>
    <col min="14857" max="14857" width="5.85546875" style="1" customWidth="1"/>
    <col min="14858" max="14858" width="6.85546875" style="1" customWidth="1"/>
    <col min="14859" max="14859" width="9.7109375" style="1" customWidth="1"/>
    <col min="14860" max="14861" width="9.85546875" style="1" customWidth="1"/>
    <col min="14862" max="14862" width="6" style="1" customWidth="1"/>
    <col min="14863" max="14863" width="13.140625" style="1" customWidth="1"/>
    <col min="14864" max="14864" width="15.42578125" style="1" customWidth="1"/>
    <col min="14865" max="14865" width="14.28515625" style="1" customWidth="1"/>
    <col min="14866" max="14866" width="22.7109375" style="1" customWidth="1"/>
    <col min="14867" max="14867" width="13.85546875" style="1" customWidth="1"/>
    <col min="14868" max="14868" width="11" style="1" customWidth="1"/>
    <col min="14869" max="14869" width="11.28515625" style="1" customWidth="1"/>
    <col min="14870" max="15110" width="9.140625" style="1"/>
    <col min="15111" max="15111" width="4.7109375" style="1" customWidth="1"/>
    <col min="15112" max="15112" width="30.140625" style="1" customWidth="1"/>
    <col min="15113" max="15113" width="5.85546875" style="1" customWidth="1"/>
    <col min="15114" max="15114" width="6.85546875" style="1" customWidth="1"/>
    <col min="15115" max="15115" width="9.7109375" style="1" customWidth="1"/>
    <col min="15116" max="15117" width="9.85546875" style="1" customWidth="1"/>
    <col min="15118" max="15118" width="6" style="1" customWidth="1"/>
    <col min="15119" max="15119" width="13.140625" style="1" customWidth="1"/>
    <col min="15120" max="15120" width="15.42578125" style="1" customWidth="1"/>
    <col min="15121" max="15121" width="14.28515625" style="1" customWidth="1"/>
    <col min="15122" max="15122" width="22.7109375" style="1" customWidth="1"/>
    <col min="15123" max="15123" width="13.85546875" style="1" customWidth="1"/>
    <col min="15124" max="15124" width="11" style="1" customWidth="1"/>
    <col min="15125" max="15125" width="11.28515625" style="1" customWidth="1"/>
    <col min="15126" max="15366" width="9.140625" style="1"/>
    <col min="15367" max="15367" width="4.7109375" style="1" customWidth="1"/>
    <col min="15368" max="15368" width="30.140625" style="1" customWidth="1"/>
    <col min="15369" max="15369" width="5.85546875" style="1" customWidth="1"/>
    <col min="15370" max="15370" width="6.85546875" style="1" customWidth="1"/>
    <col min="15371" max="15371" width="9.7109375" style="1" customWidth="1"/>
    <col min="15372" max="15373" width="9.85546875" style="1" customWidth="1"/>
    <col min="15374" max="15374" width="6" style="1" customWidth="1"/>
    <col min="15375" max="15375" width="13.140625" style="1" customWidth="1"/>
    <col min="15376" max="15376" width="15.42578125" style="1" customWidth="1"/>
    <col min="15377" max="15377" width="14.28515625" style="1" customWidth="1"/>
    <col min="15378" max="15378" width="22.7109375" style="1" customWidth="1"/>
    <col min="15379" max="15379" width="13.85546875" style="1" customWidth="1"/>
    <col min="15380" max="15380" width="11" style="1" customWidth="1"/>
    <col min="15381" max="15381" width="11.28515625" style="1" customWidth="1"/>
    <col min="15382" max="15622" width="9.140625" style="1"/>
    <col min="15623" max="15623" width="4.7109375" style="1" customWidth="1"/>
    <col min="15624" max="15624" width="30.140625" style="1" customWidth="1"/>
    <col min="15625" max="15625" width="5.85546875" style="1" customWidth="1"/>
    <col min="15626" max="15626" width="6.85546875" style="1" customWidth="1"/>
    <col min="15627" max="15627" width="9.7109375" style="1" customWidth="1"/>
    <col min="15628" max="15629" width="9.85546875" style="1" customWidth="1"/>
    <col min="15630" max="15630" width="6" style="1" customWidth="1"/>
    <col min="15631" max="15631" width="13.140625" style="1" customWidth="1"/>
    <col min="15632" max="15632" width="15.42578125" style="1" customWidth="1"/>
    <col min="15633" max="15633" width="14.28515625" style="1" customWidth="1"/>
    <col min="15634" max="15634" width="22.7109375" style="1" customWidth="1"/>
    <col min="15635" max="15635" width="13.85546875" style="1" customWidth="1"/>
    <col min="15636" max="15636" width="11" style="1" customWidth="1"/>
    <col min="15637" max="15637" width="11.28515625" style="1" customWidth="1"/>
    <col min="15638" max="15878" width="9.140625" style="1"/>
    <col min="15879" max="15879" width="4.7109375" style="1" customWidth="1"/>
    <col min="15880" max="15880" width="30.140625" style="1" customWidth="1"/>
    <col min="15881" max="15881" width="5.85546875" style="1" customWidth="1"/>
    <col min="15882" max="15882" width="6.85546875" style="1" customWidth="1"/>
    <col min="15883" max="15883" width="9.7109375" style="1" customWidth="1"/>
    <col min="15884" max="15885" width="9.85546875" style="1" customWidth="1"/>
    <col min="15886" max="15886" width="6" style="1" customWidth="1"/>
    <col min="15887" max="15887" width="13.140625" style="1" customWidth="1"/>
    <col min="15888" max="15888" width="15.42578125" style="1" customWidth="1"/>
    <col min="15889" max="15889" width="14.28515625" style="1" customWidth="1"/>
    <col min="15890" max="15890" width="22.7109375" style="1" customWidth="1"/>
    <col min="15891" max="15891" width="13.85546875" style="1" customWidth="1"/>
    <col min="15892" max="15892" width="11" style="1" customWidth="1"/>
    <col min="15893" max="15893" width="11.28515625" style="1" customWidth="1"/>
    <col min="15894" max="16134" width="9.140625" style="1"/>
    <col min="16135" max="16135" width="4.7109375" style="1" customWidth="1"/>
    <col min="16136" max="16136" width="30.140625" style="1" customWidth="1"/>
    <col min="16137" max="16137" width="5.85546875" style="1" customWidth="1"/>
    <col min="16138" max="16138" width="6.85546875" style="1" customWidth="1"/>
    <col min="16139" max="16139" width="9.7109375" style="1" customWidth="1"/>
    <col min="16140" max="16141" width="9.85546875" style="1" customWidth="1"/>
    <col min="16142" max="16142" width="6" style="1" customWidth="1"/>
    <col min="16143" max="16143" width="13.140625" style="1" customWidth="1"/>
    <col min="16144" max="16144" width="15.42578125" style="1" customWidth="1"/>
    <col min="16145" max="16145" width="14.28515625" style="1" customWidth="1"/>
    <col min="16146" max="16146" width="22.7109375" style="1" customWidth="1"/>
    <col min="16147" max="16147" width="13.85546875" style="1" customWidth="1"/>
    <col min="16148" max="16148" width="11" style="1" customWidth="1"/>
    <col min="16149" max="16149" width="11.28515625" style="1" customWidth="1"/>
    <col min="16150" max="16384" width="9.140625" style="1"/>
  </cols>
  <sheetData>
    <row r="1" spans="1:21" ht="15.75" hidden="1">
      <c r="P1" s="2" t="s">
        <v>1</v>
      </c>
    </row>
    <row r="2" spans="1:21" ht="15.75">
      <c r="P2" s="2"/>
      <c r="S2" s="96"/>
      <c r="T2" s="96"/>
      <c r="U2" s="96"/>
    </row>
    <row r="3" spans="1:21" ht="60.75" customHeight="1">
      <c r="A3" s="123" t="s">
        <v>27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</row>
    <row r="4" spans="1:21" ht="15.75" customHeight="1">
      <c r="A4" s="32"/>
      <c r="B4" s="32"/>
      <c r="C4" s="32"/>
      <c r="D4" s="32"/>
      <c r="E4" s="32"/>
      <c r="F4" s="32"/>
      <c r="G4" s="32"/>
      <c r="H4" s="32"/>
      <c r="I4" s="47"/>
      <c r="J4" s="47"/>
      <c r="K4" s="47"/>
      <c r="L4" s="47"/>
      <c r="M4" s="47"/>
      <c r="N4" s="32"/>
      <c r="O4" s="47"/>
      <c r="P4" s="32"/>
      <c r="Q4" s="32"/>
      <c r="R4" s="32"/>
      <c r="S4" s="32"/>
      <c r="T4" s="32"/>
      <c r="U4" s="32"/>
    </row>
    <row r="5" spans="1:21" ht="48" customHeight="1">
      <c r="A5" s="124" t="s">
        <v>18</v>
      </c>
      <c r="B5" s="106"/>
      <c r="C5" s="31"/>
      <c r="D5" s="125" t="s">
        <v>21</v>
      </c>
      <c r="E5" s="126"/>
      <c r="F5" s="126"/>
      <c r="G5" s="126"/>
      <c r="H5" s="126"/>
      <c r="I5" s="126"/>
      <c r="J5" s="126"/>
      <c r="K5" s="127"/>
      <c r="L5" s="126"/>
      <c r="M5" s="126"/>
      <c r="N5" s="126"/>
      <c r="O5" s="126"/>
      <c r="P5" s="126"/>
      <c r="Q5" s="126"/>
      <c r="R5" s="126"/>
      <c r="S5" s="126"/>
      <c r="T5" s="126"/>
      <c r="U5" s="128"/>
    </row>
    <row r="6" spans="1:21" ht="32.25" customHeight="1">
      <c r="A6" s="124" t="s">
        <v>19</v>
      </c>
      <c r="B6" s="106"/>
      <c r="C6" s="31"/>
      <c r="D6" s="104"/>
      <c r="E6" s="104"/>
      <c r="F6" s="104"/>
      <c r="G6" s="104"/>
      <c r="H6" s="104"/>
      <c r="I6" s="104"/>
      <c r="J6" s="104"/>
      <c r="K6" s="105"/>
      <c r="L6" s="104"/>
      <c r="M6" s="104"/>
      <c r="N6" s="104"/>
      <c r="O6" s="104"/>
      <c r="P6" s="104"/>
      <c r="Q6" s="104"/>
      <c r="R6" s="104"/>
      <c r="S6" s="104"/>
      <c r="T6" s="104"/>
      <c r="U6" s="106"/>
    </row>
    <row r="7" spans="1:21" ht="12.75" customHeight="1">
      <c r="A7" s="113" t="s">
        <v>2</v>
      </c>
      <c r="B7" s="135" t="s">
        <v>22</v>
      </c>
      <c r="C7" s="136"/>
      <c r="D7" s="137" t="s">
        <v>3</v>
      </c>
      <c r="E7" s="139" t="s">
        <v>0</v>
      </c>
      <c r="F7" s="33"/>
      <c r="G7" s="33"/>
      <c r="H7" s="33"/>
      <c r="I7" s="141" t="s">
        <v>4</v>
      </c>
      <c r="J7" s="141"/>
      <c r="K7" s="141"/>
      <c r="L7" s="141"/>
      <c r="M7" s="141"/>
      <c r="N7" s="141"/>
      <c r="O7" s="122" t="s">
        <v>5</v>
      </c>
      <c r="P7" s="122"/>
      <c r="Q7" s="122"/>
      <c r="R7" s="108" t="s">
        <v>6</v>
      </c>
      <c r="S7" s="108"/>
      <c r="T7" s="108"/>
      <c r="U7" s="108"/>
    </row>
    <row r="8" spans="1:21" ht="243.75">
      <c r="A8" s="134"/>
      <c r="B8" s="136"/>
      <c r="C8" s="136"/>
      <c r="D8" s="138"/>
      <c r="E8" s="140"/>
      <c r="F8" s="34"/>
      <c r="G8" s="34"/>
      <c r="H8" s="34"/>
      <c r="I8" s="48" t="s">
        <v>55</v>
      </c>
      <c r="J8" s="48" t="s">
        <v>56</v>
      </c>
      <c r="K8" s="48" t="s">
        <v>58</v>
      </c>
      <c r="L8" s="48" t="s">
        <v>57</v>
      </c>
      <c r="M8" s="48" t="s">
        <v>59</v>
      </c>
      <c r="N8" s="34" t="s">
        <v>7</v>
      </c>
      <c r="O8" s="53" t="s">
        <v>8</v>
      </c>
      <c r="P8" s="9" t="s">
        <v>9</v>
      </c>
      <c r="Q8" s="9" t="s">
        <v>10</v>
      </c>
      <c r="R8" s="9" t="s">
        <v>11</v>
      </c>
      <c r="S8" s="34" t="s">
        <v>12</v>
      </c>
      <c r="T8" s="34" t="s">
        <v>13</v>
      </c>
      <c r="U8" s="34" t="s">
        <v>14</v>
      </c>
    </row>
    <row r="9" spans="1:21" s="25" customFormat="1" ht="44.25" customHeight="1">
      <c r="A9" s="41">
        <v>1</v>
      </c>
      <c r="B9" s="44" t="s">
        <v>28</v>
      </c>
      <c r="C9" s="45" t="s">
        <v>29</v>
      </c>
      <c r="D9" s="42" t="s">
        <v>25</v>
      </c>
      <c r="E9" s="16">
        <v>15</v>
      </c>
      <c r="F9" s="16">
        <f>I9*E9</f>
        <v>19698</v>
      </c>
      <c r="G9" s="16">
        <f>J9*E9</f>
        <v>20265</v>
      </c>
      <c r="H9" s="16">
        <f>L9*E9</f>
        <v>29040</v>
      </c>
      <c r="I9" s="51">
        <v>1313.2</v>
      </c>
      <c r="J9" s="49">
        <v>1351</v>
      </c>
      <c r="K9" s="49">
        <v>1600</v>
      </c>
      <c r="L9" s="52">
        <v>1936</v>
      </c>
      <c r="M9" s="52">
        <v>1333</v>
      </c>
      <c r="N9" s="17">
        <v>5</v>
      </c>
      <c r="O9" s="19">
        <f>AVERAGE(I9:M9)</f>
        <v>1506.6399999999999</v>
      </c>
      <c r="P9" s="18">
        <f>STDEV(I9:M9)</f>
        <v>266.86128981176779</v>
      </c>
      <c r="Q9" s="55">
        <f>P9/O9</f>
        <v>0.17712346002480209</v>
      </c>
      <c r="R9" s="19">
        <f>((E9/N9)*(SUM((I9:M9))))</f>
        <v>22599.599999999999</v>
      </c>
      <c r="S9" s="20">
        <f>R9/E9</f>
        <v>1506.6399999999999</v>
      </c>
      <c r="T9" s="21">
        <f>ROUND(S9,2)</f>
        <v>1506.64</v>
      </c>
      <c r="U9" s="21">
        <f>T9*E9</f>
        <v>22599.600000000002</v>
      </c>
    </row>
    <row r="10" spans="1:21" s="25" customFormat="1" ht="34.5" customHeight="1">
      <c r="A10" s="41">
        <v>2</v>
      </c>
      <c r="B10" s="44" t="s">
        <v>28</v>
      </c>
      <c r="C10" s="45" t="s">
        <v>30</v>
      </c>
      <c r="D10" s="42" t="s">
        <v>25</v>
      </c>
      <c r="E10" s="16">
        <v>14</v>
      </c>
      <c r="F10" s="16">
        <f>I10*E10</f>
        <v>12367.6</v>
      </c>
      <c r="G10" s="16">
        <f>J10*E10</f>
        <v>12782</v>
      </c>
      <c r="H10" s="16">
        <f t="shared" ref="H10:H17" si="0">L10*E10</f>
        <v>18648</v>
      </c>
      <c r="I10" s="52">
        <v>883.4</v>
      </c>
      <c r="J10" s="49">
        <v>913</v>
      </c>
      <c r="K10" s="49">
        <v>1370</v>
      </c>
      <c r="L10" s="52">
        <v>1332</v>
      </c>
      <c r="M10" s="52">
        <v>905</v>
      </c>
      <c r="N10" s="17">
        <v>5</v>
      </c>
      <c r="O10" s="19">
        <f t="shared" ref="O10:O40" si="1">AVERAGE(I10:M10)</f>
        <v>1080.6799999999998</v>
      </c>
      <c r="P10" s="18">
        <f t="shared" ref="P10:P40" si="2">STDEV(I10:M10)</f>
        <v>247.36978796934841</v>
      </c>
      <c r="Q10" s="55">
        <f t="shared" ref="Q10:Q40" si="3">P10/O10</f>
        <v>0.22890197650493063</v>
      </c>
      <c r="R10" s="19">
        <f t="shared" ref="R10:R40" si="4">((E10/N10)*(SUM((I10:M10))))</f>
        <v>15129.519999999999</v>
      </c>
      <c r="S10" s="20">
        <f t="shared" ref="S10:S40" si="5">R10/E10</f>
        <v>1080.6799999999998</v>
      </c>
      <c r="T10" s="21">
        <f t="shared" ref="T10:T40" si="6">ROUND(S10,2)</f>
        <v>1080.68</v>
      </c>
      <c r="U10" s="21">
        <f t="shared" ref="U10:U40" si="7">T10*E10</f>
        <v>15129.52</v>
      </c>
    </row>
    <row r="11" spans="1:21" s="25" customFormat="1" ht="34.5" customHeight="1">
      <c r="A11" s="41">
        <v>3</v>
      </c>
      <c r="B11" s="44" t="s">
        <v>31</v>
      </c>
      <c r="C11" s="45" t="s">
        <v>32</v>
      </c>
      <c r="D11" s="42" t="s">
        <v>25</v>
      </c>
      <c r="E11" s="16">
        <v>26</v>
      </c>
      <c r="F11" s="16">
        <f t="shared" ref="F11:F17" si="8">I11*E11</f>
        <v>14814.8</v>
      </c>
      <c r="G11" s="16">
        <f t="shared" ref="G11:G17" si="9">J11*E11</f>
        <v>16354</v>
      </c>
      <c r="H11" s="16">
        <f t="shared" si="0"/>
        <v>22880</v>
      </c>
      <c r="I11" s="51">
        <v>569.79999999999995</v>
      </c>
      <c r="J11" s="49">
        <v>629</v>
      </c>
      <c r="K11" s="56">
        <v>1200</v>
      </c>
      <c r="L11" s="52">
        <v>880</v>
      </c>
      <c r="M11" s="52">
        <v>610</v>
      </c>
      <c r="N11" s="17">
        <v>5</v>
      </c>
      <c r="O11" s="19">
        <f t="shared" si="1"/>
        <v>777.76</v>
      </c>
      <c r="P11" s="18">
        <f t="shared" si="2"/>
        <v>265.6407122411772</v>
      </c>
      <c r="Q11" s="29">
        <f t="shared" si="3"/>
        <v>0.34154586535843601</v>
      </c>
      <c r="R11" s="19">
        <f t="shared" si="4"/>
        <v>20221.760000000002</v>
      </c>
      <c r="S11" s="20">
        <f t="shared" si="5"/>
        <v>777.7600000000001</v>
      </c>
      <c r="T11" s="21">
        <f t="shared" si="6"/>
        <v>777.76</v>
      </c>
      <c r="U11" s="21">
        <f t="shared" si="7"/>
        <v>20221.759999999998</v>
      </c>
    </row>
    <row r="12" spans="1:21" s="25" customFormat="1" ht="34.5" customHeight="1">
      <c r="A12" s="41">
        <v>4</v>
      </c>
      <c r="B12" s="44" t="s">
        <v>28</v>
      </c>
      <c r="C12" s="45" t="s">
        <v>33</v>
      </c>
      <c r="D12" s="42" t="s">
        <v>25</v>
      </c>
      <c r="E12" s="16">
        <v>47</v>
      </c>
      <c r="F12" s="16">
        <f t="shared" si="8"/>
        <v>14607.6</v>
      </c>
      <c r="G12" s="16">
        <f t="shared" si="9"/>
        <v>17202</v>
      </c>
      <c r="H12" s="16">
        <f t="shared" si="0"/>
        <v>24017</v>
      </c>
      <c r="I12" s="52">
        <v>310.8</v>
      </c>
      <c r="J12" s="49">
        <v>366</v>
      </c>
      <c r="K12" s="56">
        <v>1030</v>
      </c>
      <c r="L12" s="52">
        <v>511</v>
      </c>
      <c r="M12" s="52">
        <v>352</v>
      </c>
      <c r="N12" s="17">
        <v>5</v>
      </c>
      <c r="O12" s="19">
        <f t="shared" si="1"/>
        <v>513.96</v>
      </c>
      <c r="P12" s="18">
        <f t="shared" si="2"/>
        <v>298.20430580392355</v>
      </c>
      <c r="Q12" s="29">
        <f t="shared" si="3"/>
        <v>0.58020917153849239</v>
      </c>
      <c r="R12" s="19">
        <f t="shared" si="4"/>
        <v>24156.120000000003</v>
      </c>
      <c r="S12" s="20">
        <f t="shared" si="5"/>
        <v>513.96</v>
      </c>
      <c r="T12" s="21">
        <f t="shared" si="6"/>
        <v>513.96</v>
      </c>
      <c r="U12" s="21">
        <f t="shared" si="7"/>
        <v>24156.120000000003</v>
      </c>
    </row>
    <row r="13" spans="1:21" s="25" customFormat="1" ht="34.5" customHeight="1">
      <c r="A13" s="41">
        <v>5</v>
      </c>
      <c r="B13" s="44" t="s">
        <v>28</v>
      </c>
      <c r="C13" s="45" t="s">
        <v>34</v>
      </c>
      <c r="D13" s="42" t="s">
        <v>25</v>
      </c>
      <c r="E13" s="16">
        <v>70</v>
      </c>
      <c r="F13" s="16">
        <f t="shared" si="8"/>
        <v>13034</v>
      </c>
      <c r="G13" s="16">
        <f t="shared" si="9"/>
        <v>12810</v>
      </c>
      <c r="H13" s="16">
        <f t="shared" si="0"/>
        <v>18340</v>
      </c>
      <c r="I13" s="52">
        <v>186.2</v>
      </c>
      <c r="J13" s="49">
        <v>183</v>
      </c>
      <c r="K13" s="56">
        <v>940</v>
      </c>
      <c r="L13" s="52">
        <v>262</v>
      </c>
      <c r="M13" s="52">
        <v>180</v>
      </c>
      <c r="N13" s="17">
        <v>5</v>
      </c>
      <c r="O13" s="19">
        <f t="shared" si="1"/>
        <v>350.24</v>
      </c>
      <c r="P13" s="18">
        <f t="shared" si="2"/>
        <v>331.4600850781282</v>
      </c>
      <c r="Q13" s="29">
        <f t="shared" si="3"/>
        <v>0.94637986831352272</v>
      </c>
      <c r="R13" s="19">
        <f t="shared" si="4"/>
        <v>24516.799999999999</v>
      </c>
      <c r="S13" s="20">
        <f t="shared" si="5"/>
        <v>350.24</v>
      </c>
      <c r="T13" s="21">
        <f t="shared" si="6"/>
        <v>350.24</v>
      </c>
      <c r="U13" s="21">
        <f t="shared" si="7"/>
        <v>24516.799999999999</v>
      </c>
    </row>
    <row r="14" spans="1:21" s="25" customFormat="1" ht="34.5" customHeight="1">
      <c r="A14" s="41">
        <v>6</v>
      </c>
      <c r="B14" s="44" t="s">
        <v>28</v>
      </c>
      <c r="C14" s="45" t="s">
        <v>35</v>
      </c>
      <c r="D14" s="42" t="s">
        <v>25</v>
      </c>
      <c r="E14" s="16">
        <v>69</v>
      </c>
      <c r="F14" s="16">
        <f t="shared" si="8"/>
        <v>10336.200000000001</v>
      </c>
      <c r="G14" s="16">
        <f t="shared" si="9"/>
        <v>8004</v>
      </c>
      <c r="H14" s="16">
        <f t="shared" si="0"/>
        <v>11454</v>
      </c>
      <c r="I14" s="52">
        <v>149.80000000000001</v>
      </c>
      <c r="J14" s="49">
        <v>116</v>
      </c>
      <c r="K14" s="56">
        <v>890</v>
      </c>
      <c r="L14" s="52">
        <v>166</v>
      </c>
      <c r="M14" s="52">
        <v>115</v>
      </c>
      <c r="N14" s="17">
        <v>5</v>
      </c>
      <c r="O14" s="19">
        <f t="shared" si="1"/>
        <v>287.36</v>
      </c>
      <c r="P14" s="18">
        <f t="shared" si="2"/>
        <v>337.60116705959416</v>
      </c>
      <c r="Q14" s="29">
        <f t="shared" si="3"/>
        <v>1.1748370234534875</v>
      </c>
      <c r="R14" s="19">
        <f t="shared" si="4"/>
        <v>19827.84</v>
      </c>
      <c r="S14" s="20">
        <f t="shared" si="5"/>
        <v>287.36</v>
      </c>
      <c r="T14" s="21">
        <f t="shared" si="6"/>
        <v>287.36</v>
      </c>
      <c r="U14" s="21">
        <f t="shared" si="7"/>
        <v>19827.84</v>
      </c>
    </row>
    <row r="15" spans="1:21" s="25" customFormat="1" ht="34.5" customHeight="1">
      <c r="A15" s="41">
        <v>7</v>
      </c>
      <c r="B15" s="44" t="s">
        <v>36</v>
      </c>
      <c r="C15" s="45" t="s">
        <v>37</v>
      </c>
      <c r="D15" s="42" t="s">
        <v>25</v>
      </c>
      <c r="E15" s="16">
        <v>7</v>
      </c>
      <c r="F15" s="16">
        <f t="shared" si="8"/>
        <v>76016.639999999999</v>
      </c>
      <c r="G15" s="16">
        <f t="shared" si="9"/>
        <v>9709</v>
      </c>
      <c r="H15" s="16">
        <f t="shared" si="0"/>
        <v>108255</v>
      </c>
      <c r="I15" s="52">
        <v>10859.52</v>
      </c>
      <c r="J15" s="49">
        <v>1387</v>
      </c>
      <c r="K15" s="49">
        <v>5240</v>
      </c>
      <c r="L15" s="59">
        <v>15465</v>
      </c>
      <c r="M15" s="52">
        <v>1360</v>
      </c>
      <c r="N15" s="17">
        <v>5</v>
      </c>
      <c r="O15" s="19">
        <f t="shared" si="1"/>
        <v>6862.304000000001</v>
      </c>
      <c r="P15" s="18">
        <f t="shared" si="2"/>
        <v>6182.0362278200846</v>
      </c>
      <c r="Q15" s="29">
        <f t="shared" si="3"/>
        <v>0.90086889590144703</v>
      </c>
      <c r="R15" s="19">
        <f t="shared" si="4"/>
        <v>48036.128000000004</v>
      </c>
      <c r="S15" s="20">
        <f t="shared" si="5"/>
        <v>6862.304000000001</v>
      </c>
      <c r="T15" s="21">
        <f t="shared" si="6"/>
        <v>6862.3</v>
      </c>
      <c r="U15" s="21">
        <f t="shared" si="7"/>
        <v>48036.1</v>
      </c>
    </row>
    <row r="16" spans="1:21" s="25" customFormat="1" ht="34.5" customHeight="1">
      <c r="A16" s="41">
        <v>8</v>
      </c>
      <c r="B16" s="44" t="s">
        <v>36</v>
      </c>
      <c r="C16" s="45" t="s">
        <v>38</v>
      </c>
      <c r="D16" s="42" t="s">
        <v>25</v>
      </c>
      <c r="E16" s="16">
        <v>15</v>
      </c>
      <c r="F16" s="16">
        <f t="shared" si="8"/>
        <v>143759.69999999998</v>
      </c>
      <c r="G16" s="16">
        <f t="shared" si="9"/>
        <v>15600</v>
      </c>
      <c r="H16" s="16">
        <f t="shared" si="0"/>
        <v>184215</v>
      </c>
      <c r="I16" s="52">
        <v>9583.98</v>
      </c>
      <c r="J16" s="49">
        <v>1040</v>
      </c>
      <c r="K16" s="49">
        <v>4440</v>
      </c>
      <c r="L16" s="59">
        <v>12281</v>
      </c>
      <c r="M16" s="52">
        <v>1310</v>
      </c>
      <c r="N16" s="17">
        <v>5</v>
      </c>
      <c r="O16" s="19">
        <f t="shared" si="1"/>
        <v>5730.9960000000001</v>
      </c>
      <c r="P16" s="18">
        <f t="shared" si="2"/>
        <v>5024.0759817184289</v>
      </c>
      <c r="Q16" s="29">
        <f t="shared" si="3"/>
        <v>0.87664971005361525</v>
      </c>
      <c r="R16" s="19">
        <f t="shared" si="4"/>
        <v>85964.94</v>
      </c>
      <c r="S16" s="20">
        <f t="shared" si="5"/>
        <v>5730.9960000000001</v>
      </c>
      <c r="T16" s="21">
        <f t="shared" si="6"/>
        <v>5731</v>
      </c>
      <c r="U16" s="21">
        <f t="shared" si="7"/>
        <v>85965</v>
      </c>
    </row>
    <row r="17" spans="1:22" s="25" customFormat="1" ht="34.5" customHeight="1">
      <c r="A17" s="41">
        <v>9</v>
      </c>
      <c r="B17" s="44" t="s">
        <v>36</v>
      </c>
      <c r="C17" s="45" t="s">
        <v>39</v>
      </c>
      <c r="D17" s="42" t="s">
        <v>25</v>
      </c>
      <c r="E17" s="16">
        <v>8</v>
      </c>
      <c r="F17" s="16">
        <f t="shared" si="8"/>
        <v>51046.400000000001</v>
      </c>
      <c r="G17" s="16">
        <f t="shared" si="9"/>
        <v>6144</v>
      </c>
      <c r="H17" s="16">
        <f t="shared" si="0"/>
        <v>60064</v>
      </c>
      <c r="I17" s="59">
        <v>6380.8</v>
      </c>
      <c r="J17" s="49">
        <v>768</v>
      </c>
      <c r="K17" s="49">
        <v>3610</v>
      </c>
      <c r="L17" s="52">
        <v>7508</v>
      </c>
      <c r="M17" s="52">
        <v>843</v>
      </c>
      <c r="N17" s="17">
        <v>5</v>
      </c>
      <c r="O17" s="19">
        <f t="shared" si="1"/>
        <v>3821.96</v>
      </c>
      <c r="P17" s="18">
        <f t="shared" si="2"/>
        <v>3097.5940030933689</v>
      </c>
      <c r="Q17" s="29">
        <f t="shared" si="3"/>
        <v>0.81047263788563173</v>
      </c>
      <c r="R17" s="19">
        <f t="shared" si="4"/>
        <v>30575.68</v>
      </c>
      <c r="S17" s="20">
        <f t="shared" si="5"/>
        <v>3821.96</v>
      </c>
      <c r="T17" s="21">
        <f t="shared" si="6"/>
        <v>3821.96</v>
      </c>
      <c r="U17" s="21">
        <f t="shared" si="7"/>
        <v>30575.68</v>
      </c>
    </row>
    <row r="18" spans="1:22" ht="34.5" customHeight="1">
      <c r="A18" s="41">
        <v>10</v>
      </c>
      <c r="B18" s="44" t="s">
        <v>36</v>
      </c>
      <c r="C18" s="45" t="s">
        <v>40</v>
      </c>
      <c r="D18" s="42" t="s">
        <v>25</v>
      </c>
      <c r="E18" s="35">
        <v>6</v>
      </c>
      <c r="F18" s="35">
        <f>SUM(F9:F17)</f>
        <v>355680.94</v>
      </c>
      <c r="G18" s="35">
        <f>SUM(G9:G17)</f>
        <v>118870</v>
      </c>
      <c r="H18" s="35">
        <f>SUM(H9:H17)</f>
        <v>476913</v>
      </c>
      <c r="I18" s="36">
        <v>4820</v>
      </c>
      <c r="J18" s="36">
        <v>659</v>
      </c>
      <c r="K18" s="36">
        <v>2780</v>
      </c>
      <c r="L18" s="60">
        <v>6173</v>
      </c>
      <c r="M18" s="36">
        <v>645</v>
      </c>
      <c r="N18" s="17">
        <v>5</v>
      </c>
      <c r="O18" s="19">
        <f t="shared" si="1"/>
        <v>3015.4</v>
      </c>
      <c r="P18" s="18">
        <f t="shared" si="2"/>
        <v>2472.5416680007643</v>
      </c>
      <c r="Q18" s="29">
        <f t="shared" si="3"/>
        <v>0.8199713696361226</v>
      </c>
      <c r="R18" s="19">
        <f t="shared" si="4"/>
        <v>18092.399999999998</v>
      </c>
      <c r="S18" s="20">
        <f t="shared" si="5"/>
        <v>3015.3999999999996</v>
      </c>
      <c r="T18" s="21">
        <f t="shared" si="6"/>
        <v>3015.4</v>
      </c>
      <c r="U18" s="21">
        <f t="shared" si="7"/>
        <v>18092.400000000001</v>
      </c>
    </row>
    <row r="19" spans="1:22" ht="34.5" customHeight="1">
      <c r="A19" s="41">
        <v>11</v>
      </c>
      <c r="B19" s="44" t="s">
        <v>36</v>
      </c>
      <c r="C19" s="45" t="s">
        <v>29</v>
      </c>
      <c r="D19" s="42" t="s">
        <v>25</v>
      </c>
      <c r="E19" s="37">
        <v>4</v>
      </c>
      <c r="F19" s="38"/>
      <c r="G19" s="38"/>
      <c r="H19" s="38"/>
      <c r="I19" s="57">
        <v>3870.3</v>
      </c>
      <c r="J19" s="57">
        <v>496</v>
      </c>
      <c r="K19" s="57">
        <v>2100</v>
      </c>
      <c r="L19" s="58">
        <v>5845</v>
      </c>
      <c r="M19" s="57">
        <v>490</v>
      </c>
      <c r="N19" s="17">
        <v>5</v>
      </c>
      <c r="O19" s="19">
        <f t="shared" si="1"/>
        <v>2560.2599999999998</v>
      </c>
      <c r="P19" s="18">
        <f t="shared" si="2"/>
        <v>2305.6835619833009</v>
      </c>
      <c r="Q19" s="29">
        <f t="shared" si="3"/>
        <v>0.90056617764730973</v>
      </c>
      <c r="R19" s="19">
        <f t="shared" si="4"/>
        <v>10241.040000000001</v>
      </c>
      <c r="S19" s="20">
        <f t="shared" si="5"/>
        <v>2560.2600000000002</v>
      </c>
      <c r="T19" s="21">
        <f t="shared" si="6"/>
        <v>2560.2600000000002</v>
      </c>
      <c r="U19" s="21">
        <f t="shared" si="7"/>
        <v>10241.040000000001</v>
      </c>
    </row>
    <row r="20" spans="1:22" ht="34.5" customHeight="1">
      <c r="A20" s="41">
        <v>12</v>
      </c>
      <c r="B20" s="44" t="s">
        <v>41</v>
      </c>
      <c r="C20" s="45" t="s">
        <v>42</v>
      </c>
      <c r="D20" s="42" t="s">
        <v>25</v>
      </c>
      <c r="E20" s="37">
        <v>20</v>
      </c>
      <c r="F20" s="38"/>
      <c r="G20" s="38"/>
      <c r="H20" s="38"/>
      <c r="I20" s="58">
        <v>882</v>
      </c>
      <c r="J20" s="57">
        <v>243</v>
      </c>
      <c r="K20" s="57">
        <v>250</v>
      </c>
      <c r="L20" s="57">
        <v>489</v>
      </c>
      <c r="M20" s="57">
        <v>238</v>
      </c>
      <c r="N20" s="17">
        <v>5</v>
      </c>
      <c r="O20" s="19">
        <f t="shared" si="1"/>
        <v>420.4</v>
      </c>
      <c r="P20" s="18">
        <f t="shared" si="2"/>
        <v>279.08654571655723</v>
      </c>
      <c r="Q20" s="29">
        <f t="shared" si="3"/>
        <v>0.66385952834575934</v>
      </c>
      <c r="R20" s="19">
        <f t="shared" si="4"/>
        <v>8408</v>
      </c>
      <c r="S20" s="20">
        <f t="shared" si="5"/>
        <v>420.4</v>
      </c>
      <c r="T20" s="21">
        <f t="shared" si="6"/>
        <v>420.4</v>
      </c>
      <c r="U20" s="21">
        <f t="shared" si="7"/>
        <v>8408</v>
      </c>
    </row>
    <row r="21" spans="1:22" s="5" customFormat="1" ht="34.5" customHeight="1">
      <c r="A21" s="41">
        <v>13</v>
      </c>
      <c r="B21" s="44" t="s">
        <v>43</v>
      </c>
      <c r="C21" s="45" t="s">
        <v>44</v>
      </c>
      <c r="D21" s="42" t="s">
        <v>25</v>
      </c>
      <c r="E21" s="37">
        <v>1</v>
      </c>
      <c r="F21" s="39"/>
      <c r="G21" s="39"/>
      <c r="H21" s="39"/>
      <c r="I21" s="58">
        <v>32928</v>
      </c>
      <c r="J21" s="57">
        <v>20320.23</v>
      </c>
      <c r="K21" s="57">
        <v>20250</v>
      </c>
      <c r="L21" s="57">
        <v>21840</v>
      </c>
      <c r="M21" s="57">
        <v>18370</v>
      </c>
      <c r="N21" s="17">
        <v>5</v>
      </c>
      <c r="O21" s="19">
        <f t="shared" si="1"/>
        <v>22741.646000000001</v>
      </c>
      <c r="P21" s="18">
        <f t="shared" si="2"/>
        <v>5825.7535415240527</v>
      </c>
      <c r="Q21" s="55">
        <f t="shared" si="3"/>
        <v>0.25617114704555916</v>
      </c>
      <c r="R21" s="19">
        <f t="shared" si="4"/>
        <v>22741.646000000001</v>
      </c>
      <c r="S21" s="20">
        <f t="shared" si="5"/>
        <v>22741.646000000001</v>
      </c>
      <c r="T21" s="21">
        <f t="shared" si="6"/>
        <v>22741.65</v>
      </c>
      <c r="U21" s="21">
        <f t="shared" si="7"/>
        <v>22741.65</v>
      </c>
    </row>
    <row r="22" spans="1:22" s="6" customFormat="1" ht="34.5" customHeight="1">
      <c r="A22" s="41">
        <v>14</v>
      </c>
      <c r="B22" s="44" t="s">
        <v>43</v>
      </c>
      <c r="C22" s="45" t="s">
        <v>37</v>
      </c>
      <c r="D22" s="42" t="s">
        <v>25</v>
      </c>
      <c r="E22" s="37">
        <v>7</v>
      </c>
      <c r="F22" s="40"/>
      <c r="G22" s="40"/>
      <c r="H22" s="40"/>
      <c r="I22" s="58">
        <v>22920.240000000002</v>
      </c>
      <c r="J22" s="57">
        <v>13183.31</v>
      </c>
      <c r="K22" s="57">
        <v>13970</v>
      </c>
      <c r="L22" s="57">
        <v>12075</v>
      </c>
      <c r="M22" s="57">
        <v>10680</v>
      </c>
      <c r="N22" s="17">
        <v>5</v>
      </c>
      <c r="O22" s="19">
        <f t="shared" si="1"/>
        <v>14565.710000000001</v>
      </c>
      <c r="P22" s="18">
        <f t="shared" si="2"/>
        <v>4831.315819556824</v>
      </c>
      <c r="Q22" s="29">
        <f t="shared" si="3"/>
        <v>0.33169106205992183</v>
      </c>
      <c r="R22" s="19">
        <f t="shared" si="4"/>
        <v>101959.97</v>
      </c>
      <c r="S22" s="20">
        <f t="shared" si="5"/>
        <v>14565.710000000001</v>
      </c>
      <c r="T22" s="21">
        <f t="shared" si="6"/>
        <v>14565.71</v>
      </c>
      <c r="U22" s="21">
        <f t="shared" si="7"/>
        <v>101959.97</v>
      </c>
    </row>
    <row r="23" spans="1:22" s="5" customFormat="1" ht="34.5" customHeight="1">
      <c r="A23" s="41">
        <v>15</v>
      </c>
      <c r="B23" s="44" t="s">
        <v>43</v>
      </c>
      <c r="C23" s="45" t="s">
        <v>38</v>
      </c>
      <c r="D23" s="42" t="s">
        <v>25</v>
      </c>
      <c r="E23" s="37">
        <v>5</v>
      </c>
      <c r="F23" s="39"/>
      <c r="G23" s="39"/>
      <c r="H23" s="39"/>
      <c r="I23" s="58">
        <v>27766</v>
      </c>
      <c r="J23" s="57">
        <v>15700</v>
      </c>
      <c r="K23" s="57">
        <v>10870</v>
      </c>
      <c r="L23" s="57">
        <v>10462</v>
      </c>
      <c r="M23" s="57">
        <v>10500</v>
      </c>
      <c r="N23" s="17">
        <v>5</v>
      </c>
      <c r="O23" s="19">
        <f t="shared" si="1"/>
        <v>15059.6</v>
      </c>
      <c r="P23" s="18">
        <f t="shared" si="2"/>
        <v>7438.8060063426856</v>
      </c>
      <c r="Q23" s="29">
        <f t="shared" si="3"/>
        <v>0.49395774166263945</v>
      </c>
      <c r="R23" s="19">
        <f t="shared" si="4"/>
        <v>75298</v>
      </c>
      <c r="S23" s="20">
        <f t="shared" si="5"/>
        <v>15059.6</v>
      </c>
      <c r="T23" s="21">
        <f t="shared" si="6"/>
        <v>15059.6</v>
      </c>
      <c r="U23" s="21">
        <f t="shared" si="7"/>
        <v>75298</v>
      </c>
    </row>
    <row r="24" spans="1:22" s="5" customFormat="1" ht="34.5" customHeight="1">
      <c r="A24" s="41">
        <v>16</v>
      </c>
      <c r="B24" s="44" t="s">
        <v>43</v>
      </c>
      <c r="C24" s="45" t="s">
        <v>39</v>
      </c>
      <c r="D24" s="42" t="s">
        <v>25</v>
      </c>
      <c r="E24" s="37">
        <v>14</v>
      </c>
      <c r="F24" s="39"/>
      <c r="G24" s="39"/>
      <c r="H24" s="39"/>
      <c r="I24" s="58">
        <v>11153.6</v>
      </c>
      <c r="J24" s="57">
        <v>7200</v>
      </c>
      <c r="K24" s="57">
        <v>7860</v>
      </c>
      <c r="L24" s="57">
        <v>6475</v>
      </c>
      <c r="M24" s="57">
        <v>4398</v>
      </c>
      <c r="N24" s="17">
        <v>5</v>
      </c>
      <c r="O24" s="19">
        <f t="shared" si="1"/>
        <v>7417.32</v>
      </c>
      <c r="P24" s="18">
        <f t="shared" si="2"/>
        <v>2460.0427866197792</v>
      </c>
      <c r="Q24" s="29">
        <f t="shared" si="3"/>
        <v>0.33166194617729577</v>
      </c>
      <c r="R24" s="19">
        <f t="shared" si="4"/>
        <v>103842.48</v>
      </c>
      <c r="S24" s="20">
        <f t="shared" si="5"/>
        <v>7417.32</v>
      </c>
      <c r="T24" s="21">
        <f t="shared" si="6"/>
        <v>7417.32</v>
      </c>
      <c r="U24" s="21">
        <f t="shared" si="7"/>
        <v>103842.48</v>
      </c>
      <c r="V24" s="8"/>
    </row>
    <row r="25" spans="1:22" s="7" customFormat="1" ht="34.5" customHeight="1">
      <c r="A25" s="41">
        <v>17</v>
      </c>
      <c r="B25" s="44" t="s">
        <v>43</v>
      </c>
      <c r="C25" s="45" t="s">
        <v>40</v>
      </c>
      <c r="D25" s="42" t="s">
        <v>25</v>
      </c>
      <c r="E25" s="37">
        <v>9</v>
      </c>
      <c r="F25" s="38"/>
      <c r="G25" s="38"/>
      <c r="H25" s="38"/>
      <c r="I25" s="58">
        <v>8625.6</v>
      </c>
      <c r="J25" s="57">
        <v>5328.08</v>
      </c>
      <c r="K25" s="57">
        <v>6480</v>
      </c>
      <c r="L25" s="57">
        <v>3550</v>
      </c>
      <c r="M25" s="57">
        <v>2900</v>
      </c>
      <c r="N25" s="17">
        <v>5</v>
      </c>
      <c r="O25" s="19">
        <f t="shared" si="1"/>
        <v>5376.7359999999999</v>
      </c>
      <c r="P25" s="18">
        <f t="shared" si="2"/>
        <v>2304.6616767933629</v>
      </c>
      <c r="Q25" s="29">
        <f t="shared" si="3"/>
        <v>0.42863582604639</v>
      </c>
      <c r="R25" s="19">
        <f t="shared" si="4"/>
        <v>48390.624000000003</v>
      </c>
      <c r="S25" s="20">
        <f t="shared" si="5"/>
        <v>5376.7360000000008</v>
      </c>
      <c r="T25" s="21">
        <f t="shared" si="6"/>
        <v>5376.74</v>
      </c>
      <c r="U25" s="21">
        <f t="shared" si="7"/>
        <v>48390.659999999996</v>
      </c>
    </row>
    <row r="26" spans="1:22" ht="34.5" customHeight="1">
      <c r="A26" s="41">
        <v>18</v>
      </c>
      <c r="B26" s="44" t="s">
        <v>43</v>
      </c>
      <c r="C26" s="45" t="s">
        <v>29</v>
      </c>
      <c r="D26" s="42" t="s">
        <v>25</v>
      </c>
      <c r="E26" s="37">
        <v>10</v>
      </c>
      <c r="F26" s="38"/>
      <c r="G26" s="38"/>
      <c r="H26" s="38"/>
      <c r="I26" s="58">
        <v>6093.36</v>
      </c>
      <c r="J26" s="57">
        <v>3602.4</v>
      </c>
      <c r="K26" s="57">
        <v>4440</v>
      </c>
      <c r="L26" s="57">
        <v>2228</v>
      </c>
      <c r="M26" s="57">
        <v>1880</v>
      </c>
      <c r="N26" s="17">
        <v>5</v>
      </c>
      <c r="O26" s="19">
        <f t="shared" si="1"/>
        <v>3648.7520000000004</v>
      </c>
      <c r="P26" s="18">
        <f t="shared" si="2"/>
        <v>1714.012110668998</v>
      </c>
      <c r="Q26" s="29">
        <f t="shared" si="3"/>
        <v>0.46975297599535343</v>
      </c>
      <c r="R26" s="19">
        <f t="shared" si="4"/>
        <v>36487.520000000004</v>
      </c>
      <c r="S26" s="20">
        <f t="shared" si="5"/>
        <v>3648.7520000000004</v>
      </c>
      <c r="T26" s="21">
        <f t="shared" si="6"/>
        <v>3648.75</v>
      </c>
      <c r="U26" s="21">
        <f t="shared" si="7"/>
        <v>36487.5</v>
      </c>
    </row>
    <row r="27" spans="1:22" s="7" customFormat="1" ht="34.5" customHeight="1">
      <c r="A27" s="41">
        <v>19</v>
      </c>
      <c r="B27" s="44" t="s">
        <v>43</v>
      </c>
      <c r="C27" s="45" t="s">
        <v>45</v>
      </c>
      <c r="D27" s="42" t="s">
        <v>25</v>
      </c>
      <c r="E27" s="37">
        <v>2</v>
      </c>
      <c r="F27" s="38"/>
      <c r="G27" s="38"/>
      <c r="H27" s="38"/>
      <c r="I27" s="58">
        <v>8233.4</v>
      </c>
      <c r="J27" s="57">
        <v>4000</v>
      </c>
      <c r="K27" s="57">
        <v>4310</v>
      </c>
      <c r="L27" s="57">
        <v>2080</v>
      </c>
      <c r="M27" s="57">
        <v>3630</v>
      </c>
      <c r="N27" s="17">
        <v>5</v>
      </c>
      <c r="O27" s="19">
        <f t="shared" si="1"/>
        <v>4450.68</v>
      </c>
      <c r="P27" s="18">
        <f t="shared" si="2"/>
        <v>2281.7489590224413</v>
      </c>
      <c r="Q27" s="29">
        <f t="shared" si="3"/>
        <v>0.51267423382998578</v>
      </c>
      <c r="R27" s="19">
        <f t="shared" si="4"/>
        <v>8901.36</v>
      </c>
      <c r="S27" s="20">
        <f t="shared" si="5"/>
        <v>4450.68</v>
      </c>
      <c r="T27" s="21">
        <f t="shared" si="6"/>
        <v>4450.68</v>
      </c>
      <c r="U27" s="21">
        <f t="shared" si="7"/>
        <v>8901.36</v>
      </c>
    </row>
    <row r="28" spans="1:22" ht="34.5" customHeight="1">
      <c r="A28" s="41">
        <v>20</v>
      </c>
      <c r="B28" s="44" t="s">
        <v>46</v>
      </c>
      <c r="C28" s="45" t="s">
        <v>47</v>
      </c>
      <c r="D28" s="42" t="s">
        <v>25</v>
      </c>
      <c r="E28" s="37">
        <v>4</v>
      </c>
      <c r="F28" s="38"/>
      <c r="G28" s="38"/>
      <c r="H28" s="38"/>
      <c r="I28" s="58">
        <v>2059.1999999999998</v>
      </c>
      <c r="J28" s="57">
        <v>878</v>
      </c>
      <c r="K28" s="57">
        <v>910</v>
      </c>
      <c r="L28" s="57">
        <v>1094</v>
      </c>
      <c r="M28" s="57">
        <v>1070</v>
      </c>
      <c r="N28" s="17">
        <v>5</v>
      </c>
      <c r="O28" s="19">
        <f t="shared" si="1"/>
        <v>1202.24</v>
      </c>
      <c r="P28" s="18">
        <f t="shared" si="2"/>
        <v>488.39521701179672</v>
      </c>
      <c r="Q28" s="29">
        <f t="shared" si="3"/>
        <v>0.40623770379607793</v>
      </c>
      <c r="R28" s="19">
        <f t="shared" si="4"/>
        <v>4808.96</v>
      </c>
      <c r="S28" s="20">
        <f t="shared" si="5"/>
        <v>1202.24</v>
      </c>
      <c r="T28" s="21">
        <f t="shared" si="6"/>
        <v>1202.24</v>
      </c>
      <c r="U28" s="21">
        <f t="shared" si="7"/>
        <v>4808.96</v>
      </c>
    </row>
    <row r="29" spans="1:22" ht="34.5" customHeight="1">
      <c r="A29" s="41">
        <v>21</v>
      </c>
      <c r="B29" s="44" t="s">
        <v>46</v>
      </c>
      <c r="C29" s="45" t="s">
        <v>48</v>
      </c>
      <c r="D29" s="42" t="s">
        <v>25</v>
      </c>
      <c r="E29" s="37">
        <v>10</v>
      </c>
      <c r="F29" s="38"/>
      <c r="G29" s="38"/>
      <c r="H29" s="38"/>
      <c r="I29" s="58">
        <v>1798.4</v>
      </c>
      <c r="J29" s="57">
        <v>627</v>
      </c>
      <c r="K29" s="57">
        <v>680</v>
      </c>
      <c r="L29" s="57">
        <v>858</v>
      </c>
      <c r="M29" s="57">
        <v>870</v>
      </c>
      <c r="N29" s="17">
        <v>5</v>
      </c>
      <c r="O29" s="19">
        <f t="shared" si="1"/>
        <v>966.68</v>
      </c>
      <c r="P29" s="18">
        <f t="shared" si="2"/>
        <v>477.09654368901107</v>
      </c>
      <c r="Q29" s="29">
        <f t="shared" si="3"/>
        <v>0.49354134117702975</v>
      </c>
      <c r="R29" s="19">
        <f t="shared" si="4"/>
        <v>9666.7999999999993</v>
      </c>
      <c r="S29" s="20">
        <f t="shared" si="5"/>
        <v>966.68</v>
      </c>
      <c r="T29" s="21">
        <f t="shared" si="6"/>
        <v>966.68</v>
      </c>
      <c r="U29" s="21">
        <f t="shared" si="7"/>
        <v>9666.7999999999993</v>
      </c>
    </row>
    <row r="30" spans="1:22" ht="34.5" customHeight="1">
      <c r="A30" s="41">
        <v>22</v>
      </c>
      <c r="B30" s="44" t="s">
        <v>46</v>
      </c>
      <c r="C30" s="45" t="s">
        <v>49</v>
      </c>
      <c r="D30" s="42" t="s">
        <v>25</v>
      </c>
      <c r="E30" s="37">
        <v>24</v>
      </c>
      <c r="F30" s="38"/>
      <c r="G30" s="38"/>
      <c r="H30" s="38"/>
      <c r="I30" s="58">
        <v>1297.5999999999999</v>
      </c>
      <c r="J30" s="57">
        <v>489</v>
      </c>
      <c r="K30" s="57">
        <v>475</v>
      </c>
      <c r="L30" s="57">
        <v>613</v>
      </c>
      <c r="M30" s="57">
        <v>522</v>
      </c>
      <c r="N30" s="17">
        <v>5</v>
      </c>
      <c r="O30" s="19">
        <f t="shared" si="1"/>
        <v>679.31999999999994</v>
      </c>
      <c r="P30" s="18">
        <f t="shared" si="2"/>
        <v>349.78080564833738</v>
      </c>
      <c r="Q30" s="29">
        <f t="shared" si="3"/>
        <v>0.51489843615429753</v>
      </c>
      <c r="R30" s="19">
        <f t="shared" si="4"/>
        <v>16303.679999999998</v>
      </c>
      <c r="S30" s="20">
        <f t="shared" si="5"/>
        <v>679.31999999999994</v>
      </c>
      <c r="T30" s="21">
        <f t="shared" si="6"/>
        <v>679.32</v>
      </c>
      <c r="U30" s="21">
        <f t="shared" si="7"/>
        <v>16303.68</v>
      </c>
    </row>
    <row r="31" spans="1:22" ht="34.5" customHeight="1">
      <c r="A31" s="41">
        <v>23</v>
      </c>
      <c r="B31" s="44" t="s">
        <v>28</v>
      </c>
      <c r="C31" s="45" t="s">
        <v>37</v>
      </c>
      <c r="D31" s="42" t="s">
        <v>25</v>
      </c>
      <c r="E31" s="37">
        <v>2</v>
      </c>
      <c r="F31" s="38"/>
      <c r="G31" s="38"/>
      <c r="H31" s="38"/>
      <c r="I31" s="58">
        <v>11281.6</v>
      </c>
      <c r="J31" s="57">
        <v>7295</v>
      </c>
      <c r="K31" s="57">
        <v>8230</v>
      </c>
      <c r="L31" s="57">
        <v>9549</v>
      </c>
      <c r="M31" s="57">
        <v>7250</v>
      </c>
      <c r="N31" s="17">
        <v>5</v>
      </c>
      <c r="O31" s="19">
        <f t="shared" si="1"/>
        <v>8721.119999999999</v>
      </c>
      <c r="P31" s="18">
        <f t="shared" si="2"/>
        <v>1708.8486100295754</v>
      </c>
      <c r="Q31" s="55">
        <f t="shared" si="3"/>
        <v>0.19594371021492374</v>
      </c>
      <c r="R31" s="19">
        <f t="shared" si="4"/>
        <v>17442.240000000002</v>
      </c>
      <c r="S31" s="20">
        <f t="shared" si="5"/>
        <v>8721.1200000000008</v>
      </c>
      <c r="T31" s="21">
        <f t="shared" si="6"/>
        <v>8721.1200000000008</v>
      </c>
      <c r="U31" s="21">
        <f t="shared" si="7"/>
        <v>17442.240000000002</v>
      </c>
    </row>
    <row r="32" spans="1:22" ht="34.5" customHeight="1">
      <c r="A32" s="41">
        <v>24</v>
      </c>
      <c r="B32" s="44" t="s">
        <v>28</v>
      </c>
      <c r="C32" s="45" t="s">
        <v>38</v>
      </c>
      <c r="D32" s="42" t="s">
        <v>25</v>
      </c>
      <c r="E32" s="37">
        <v>3</v>
      </c>
      <c r="F32" s="38"/>
      <c r="G32" s="38"/>
      <c r="H32" s="38"/>
      <c r="I32" s="58">
        <v>9401.6</v>
      </c>
      <c r="J32" s="57">
        <v>6096</v>
      </c>
      <c r="K32" s="57">
        <v>6855</v>
      </c>
      <c r="L32" s="57">
        <v>7345</v>
      </c>
      <c r="M32" s="57">
        <v>6100</v>
      </c>
      <c r="N32" s="17">
        <v>5</v>
      </c>
      <c r="O32" s="19">
        <f t="shared" si="1"/>
        <v>7159.5199999999995</v>
      </c>
      <c r="P32" s="18">
        <f t="shared" si="2"/>
        <v>1360.8559262464187</v>
      </c>
      <c r="Q32" s="55">
        <f t="shared" si="3"/>
        <v>0.19007641940331457</v>
      </c>
      <c r="R32" s="19">
        <f t="shared" si="4"/>
        <v>21478.559999999998</v>
      </c>
      <c r="S32" s="20">
        <f t="shared" si="5"/>
        <v>7159.5199999999995</v>
      </c>
      <c r="T32" s="21">
        <f t="shared" si="6"/>
        <v>7159.52</v>
      </c>
      <c r="U32" s="21">
        <f t="shared" si="7"/>
        <v>21478.560000000001</v>
      </c>
    </row>
    <row r="33" spans="1:21" ht="34.5" customHeight="1">
      <c r="A33" s="41">
        <v>25</v>
      </c>
      <c r="B33" s="44" t="s">
        <v>28</v>
      </c>
      <c r="C33" s="45" t="s">
        <v>40</v>
      </c>
      <c r="D33" s="42" t="s">
        <v>25</v>
      </c>
      <c r="E33" s="37">
        <v>4</v>
      </c>
      <c r="F33" s="38"/>
      <c r="G33" s="38"/>
      <c r="H33" s="38"/>
      <c r="I33" s="58">
        <v>3996.8</v>
      </c>
      <c r="J33" s="57">
        <v>2556</v>
      </c>
      <c r="K33" s="57">
        <v>2910</v>
      </c>
      <c r="L33" s="57">
        <v>3122</v>
      </c>
      <c r="M33" s="57">
        <v>2560</v>
      </c>
      <c r="N33" s="17">
        <v>5</v>
      </c>
      <c r="O33" s="19">
        <f t="shared" si="1"/>
        <v>3028.96</v>
      </c>
      <c r="P33" s="18">
        <f t="shared" si="2"/>
        <v>592.27038419964958</v>
      </c>
      <c r="Q33" s="55">
        <f t="shared" si="3"/>
        <v>0.1955358882915752</v>
      </c>
      <c r="R33" s="19">
        <f t="shared" si="4"/>
        <v>12115.84</v>
      </c>
      <c r="S33" s="20">
        <f t="shared" si="5"/>
        <v>3028.96</v>
      </c>
      <c r="T33" s="21">
        <f t="shared" si="6"/>
        <v>3028.96</v>
      </c>
      <c r="U33" s="21">
        <f t="shared" si="7"/>
        <v>12115.84</v>
      </c>
    </row>
    <row r="34" spans="1:21" ht="34.5" customHeight="1">
      <c r="A34" s="41">
        <v>26</v>
      </c>
      <c r="B34" s="44" t="s">
        <v>28</v>
      </c>
      <c r="C34" s="45" t="s">
        <v>29</v>
      </c>
      <c r="D34" s="42" t="s">
        <v>25</v>
      </c>
      <c r="E34" s="37">
        <v>4</v>
      </c>
      <c r="F34" s="38"/>
      <c r="G34" s="38"/>
      <c r="H34" s="38"/>
      <c r="I34" s="58">
        <v>2651.2</v>
      </c>
      <c r="J34" s="57">
        <v>1695</v>
      </c>
      <c r="K34" s="57">
        <v>1930</v>
      </c>
      <c r="L34" s="57">
        <v>2070</v>
      </c>
      <c r="M34" s="57">
        <v>1690</v>
      </c>
      <c r="N34" s="17">
        <v>5</v>
      </c>
      <c r="O34" s="19">
        <f t="shared" si="1"/>
        <v>2007.2400000000002</v>
      </c>
      <c r="P34" s="18">
        <f t="shared" si="2"/>
        <v>394.56442819899337</v>
      </c>
      <c r="Q34" s="55">
        <f t="shared" si="3"/>
        <v>0.1965706284245996</v>
      </c>
      <c r="R34" s="19">
        <f t="shared" si="4"/>
        <v>8028.9600000000009</v>
      </c>
      <c r="S34" s="20">
        <f t="shared" si="5"/>
        <v>2007.2400000000002</v>
      </c>
      <c r="T34" s="21">
        <f t="shared" si="6"/>
        <v>2007.24</v>
      </c>
      <c r="U34" s="21">
        <f t="shared" si="7"/>
        <v>8028.96</v>
      </c>
    </row>
    <row r="35" spans="1:21" ht="34.5" customHeight="1">
      <c r="A35" s="41">
        <v>27</v>
      </c>
      <c r="B35" s="45" t="s">
        <v>50</v>
      </c>
      <c r="C35" s="45" t="s">
        <v>35</v>
      </c>
      <c r="D35" s="42" t="s">
        <v>25</v>
      </c>
      <c r="E35" s="37">
        <v>5</v>
      </c>
      <c r="F35" s="38"/>
      <c r="G35" s="38"/>
      <c r="H35" s="38"/>
      <c r="I35" s="57">
        <v>245</v>
      </c>
      <c r="J35" s="57">
        <v>327</v>
      </c>
      <c r="K35" s="58"/>
      <c r="L35" s="57">
        <v>409</v>
      </c>
      <c r="M35" s="57">
        <v>300</v>
      </c>
      <c r="N35" s="17">
        <v>5</v>
      </c>
      <c r="O35" s="19">
        <f t="shared" si="1"/>
        <v>320.25</v>
      </c>
      <c r="P35" s="18">
        <f t="shared" si="2"/>
        <v>68.300195216900121</v>
      </c>
      <c r="Q35" s="54">
        <f t="shared" si="3"/>
        <v>0.21327149169992232</v>
      </c>
      <c r="R35" s="19">
        <f t="shared" si="4"/>
        <v>1281</v>
      </c>
      <c r="S35" s="20">
        <f t="shared" si="5"/>
        <v>256.2</v>
      </c>
      <c r="T35" s="21">
        <f t="shared" si="6"/>
        <v>256.2</v>
      </c>
      <c r="U35" s="21">
        <f t="shared" si="7"/>
        <v>1281</v>
      </c>
    </row>
    <row r="36" spans="1:21" ht="34.5" customHeight="1">
      <c r="A36" s="41">
        <v>28</v>
      </c>
      <c r="B36" s="44" t="s">
        <v>51</v>
      </c>
      <c r="C36" s="45" t="s">
        <v>49</v>
      </c>
      <c r="D36" s="42" t="s">
        <v>25</v>
      </c>
      <c r="E36" s="37">
        <v>4</v>
      </c>
      <c r="F36" s="38"/>
      <c r="G36" s="38"/>
      <c r="H36" s="38"/>
      <c r="I36" s="57">
        <v>5916.8</v>
      </c>
      <c r="J36" s="57">
        <v>970</v>
      </c>
      <c r="K36" s="58">
        <v>10670</v>
      </c>
      <c r="L36" s="57">
        <v>1370</v>
      </c>
      <c r="M36" s="57">
        <v>9500</v>
      </c>
      <c r="N36" s="17">
        <v>5</v>
      </c>
      <c r="O36" s="19">
        <f t="shared" si="1"/>
        <v>5685.36</v>
      </c>
      <c r="P36" s="18">
        <f t="shared" si="2"/>
        <v>4480.7541383119878</v>
      </c>
      <c r="Q36" s="29">
        <f t="shared" si="3"/>
        <v>0.78812144495898029</v>
      </c>
      <c r="R36" s="19">
        <f t="shared" si="4"/>
        <v>22741.440000000002</v>
      </c>
      <c r="S36" s="20">
        <f t="shared" si="5"/>
        <v>5685.3600000000006</v>
      </c>
      <c r="T36" s="21">
        <f t="shared" si="6"/>
        <v>5685.36</v>
      </c>
      <c r="U36" s="21">
        <f t="shared" si="7"/>
        <v>22741.439999999999</v>
      </c>
    </row>
    <row r="37" spans="1:21" ht="34.5" customHeight="1">
      <c r="A37" s="41">
        <v>29</v>
      </c>
      <c r="B37" s="44" t="s">
        <v>52</v>
      </c>
      <c r="C37" s="45" t="s">
        <v>53</v>
      </c>
      <c r="D37" s="42" t="s">
        <v>25</v>
      </c>
      <c r="E37" s="37">
        <v>6</v>
      </c>
      <c r="F37" s="38"/>
      <c r="G37" s="38"/>
      <c r="H37" s="38"/>
      <c r="I37" s="57">
        <v>5162.88</v>
      </c>
      <c r="J37" s="57">
        <v>755</v>
      </c>
      <c r="K37" s="58">
        <v>8130</v>
      </c>
      <c r="L37" s="57">
        <v>1010</v>
      </c>
      <c r="M37" s="57">
        <v>6900</v>
      </c>
      <c r="N37" s="17">
        <v>5</v>
      </c>
      <c r="O37" s="19">
        <f t="shared" si="1"/>
        <v>4391.576</v>
      </c>
      <c r="P37" s="18">
        <f t="shared" si="2"/>
        <v>3373.5239763309819</v>
      </c>
      <c r="Q37" s="29">
        <f t="shared" si="3"/>
        <v>0.76818071151016898</v>
      </c>
      <c r="R37" s="19">
        <f t="shared" si="4"/>
        <v>26349.456000000002</v>
      </c>
      <c r="S37" s="20">
        <f t="shared" si="5"/>
        <v>4391.576</v>
      </c>
      <c r="T37" s="21">
        <f t="shared" si="6"/>
        <v>4391.58</v>
      </c>
      <c r="U37" s="21">
        <f t="shared" si="7"/>
        <v>26349.48</v>
      </c>
    </row>
    <row r="38" spans="1:21" ht="34.5" customHeight="1">
      <c r="A38" s="41">
        <v>30</v>
      </c>
      <c r="B38" s="44" t="s">
        <v>52</v>
      </c>
      <c r="C38" s="45" t="s">
        <v>54</v>
      </c>
      <c r="D38" s="42" t="s">
        <v>25</v>
      </c>
      <c r="E38" s="37">
        <v>2</v>
      </c>
      <c r="F38" s="38"/>
      <c r="G38" s="38"/>
      <c r="H38" s="38"/>
      <c r="I38" s="57">
        <v>3873.6</v>
      </c>
      <c r="J38" s="57">
        <v>462</v>
      </c>
      <c r="K38" s="58">
        <v>4600</v>
      </c>
      <c r="L38" s="57">
        <v>620</v>
      </c>
      <c r="M38" s="57">
        <v>3100</v>
      </c>
      <c r="N38" s="17">
        <v>5</v>
      </c>
      <c r="O38" s="19">
        <f t="shared" si="1"/>
        <v>2531.12</v>
      </c>
      <c r="P38" s="18">
        <f t="shared" si="2"/>
        <v>1893.3950121408895</v>
      </c>
      <c r="Q38" s="29">
        <f t="shared" si="3"/>
        <v>0.7480463242125579</v>
      </c>
      <c r="R38" s="19">
        <f t="shared" si="4"/>
        <v>5062.2400000000007</v>
      </c>
      <c r="S38" s="20">
        <f t="shared" si="5"/>
        <v>2531.1200000000003</v>
      </c>
      <c r="T38" s="21">
        <f t="shared" si="6"/>
        <v>2531.12</v>
      </c>
      <c r="U38" s="21">
        <f t="shared" si="7"/>
        <v>5062.24</v>
      </c>
    </row>
    <row r="39" spans="1:21" ht="34.5" customHeight="1">
      <c r="A39" s="41">
        <v>31</v>
      </c>
      <c r="B39" s="44" t="s">
        <v>51</v>
      </c>
      <c r="C39" s="45" t="s">
        <v>29</v>
      </c>
      <c r="D39" s="42" t="s">
        <v>25</v>
      </c>
      <c r="E39" s="37">
        <v>1</v>
      </c>
      <c r="F39" s="38"/>
      <c r="G39" s="38"/>
      <c r="H39" s="38"/>
      <c r="I39" s="58">
        <v>3470.4</v>
      </c>
      <c r="J39" s="57">
        <v>1571</v>
      </c>
      <c r="K39" s="57">
        <v>700</v>
      </c>
      <c r="L39" s="57">
        <v>2627</v>
      </c>
      <c r="M39" s="57">
        <v>1506</v>
      </c>
      <c r="N39" s="17">
        <v>5</v>
      </c>
      <c r="O39" s="19">
        <f t="shared" si="1"/>
        <v>1974.8799999999999</v>
      </c>
      <c r="P39" s="18">
        <f t="shared" si="2"/>
        <v>1080.5238414769015</v>
      </c>
      <c r="Q39" s="29">
        <f t="shared" si="3"/>
        <v>0.54713392280893092</v>
      </c>
      <c r="R39" s="19">
        <f t="shared" si="4"/>
        <v>1974.88</v>
      </c>
      <c r="S39" s="20">
        <f t="shared" si="5"/>
        <v>1974.88</v>
      </c>
      <c r="T39" s="21">
        <f t="shared" si="6"/>
        <v>1974.88</v>
      </c>
      <c r="U39" s="21">
        <f t="shared" si="7"/>
        <v>1974.88</v>
      </c>
    </row>
    <row r="40" spans="1:21" ht="34.5" customHeight="1">
      <c r="A40" s="41">
        <v>32</v>
      </c>
      <c r="B40" s="44" t="s">
        <v>51</v>
      </c>
      <c r="C40" s="45" t="s">
        <v>33</v>
      </c>
      <c r="D40" s="42" t="s">
        <v>25</v>
      </c>
      <c r="E40" s="37">
        <v>1</v>
      </c>
      <c r="F40" s="38"/>
      <c r="G40" s="38"/>
      <c r="H40" s="38"/>
      <c r="I40" s="58">
        <v>1000</v>
      </c>
      <c r="J40" s="57">
        <v>414</v>
      </c>
      <c r="K40" s="57">
        <v>180</v>
      </c>
      <c r="L40" s="57">
        <v>756</v>
      </c>
      <c r="M40" s="57">
        <v>377</v>
      </c>
      <c r="N40" s="17">
        <v>5</v>
      </c>
      <c r="O40" s="19">
        <f t="shared" si="1"/>
        <v>545.4</v>
      </c>
      <c r="P40" s="18">
        <f t="shared" si="2"/>
        <v>327.93109032234196</v>
      </c>
      <c r="Q40" s="29">
        <f t="shared" si="3"/>
        <v>0.60126712563685725</v>
      </c>
      <c r="R40" s="19">
        <f t="shared" si="4"/>
        <v>545.4</v>
      </c>
      <c r="S40" s="20">
        <f t="shared" si="5"/>
        <v>545.4</v>
      </c>
      <c r="T40" s="21">
        <f t="shared" si="6"/>
        <v>545.4</v>
      </c>
      <c r="U40" s="21">
        <f t="shared" si="7"/>
        <v>545.4</v>
      </c>
    </row>
    <row r="41" spans="1:21" ht="34.5" customHeight="1">
      <c r="A41" s="38"/>
      <c r="B41" s="43"/>
      <c r="C41" s="43"/>
      <c r="D41" s="38"/>
      <c r="E41" s="38"/>
      <c r="F41" s="38"/>
      <c r="G41" s="38"/>
      <c r="H41" s="38"/>
      <c r="I41" s="57"/>
      <c r="J41" s="57"/>
      <c r="K41" s="57"/>
      <c r="L41" s="57"/>
      <c r="M41" s="57"/>
      <c r="N41" s="17"/>
      <c r="O41" s="57"/>
      <c r="P41" s="37"/>
      <c r="Q41" s="37"/>
      <c r="R41" s="37"/>
      <c r="S41" s="37"/>
      <c r="T41" s="37"/>
      <c r="U41" s="37"/>
    </row>
    <row r="42" spans="1:21" ht="34.5" customHeight="1">
      <c r="A42" s="38"/>
      <c r="B42" s="38"/>
      <c r="C42" s="38"/>
      <c r="D42" s="38"/>
      <c r="E42" s="38"/>
      <c r="F42" s="38"/>
      <c r="G42" s="38"/>
      <c r="H42" s="38"/>
      <c r="I42" s="50"/>
      <c r="J42" s="50"/>
      <c r="K42" s="50"/>
      <c r="L42" s="50"/>
      <c r="M42" s="50"/>
      <c r="N42" s="38"/>
      <c r="O42" s="50"/>
      <c r="P42" s="38"/>
      <c r="Q42" s="38"/>
      <c r="R42" s="38"/>
      <c r="S42" s="38"/>
      <c r="T42" s="38"/>
      <c r="U42" s="38"/>
    </row>
    <row r="43" spans="1:21" ht="34.5" customHeight="1">
      <c r="A43" s="38"/>
      <c r="B43" s="38"/>
      <c r="C43" s="38"/>
      <c r="D43" s="38"/>
      <c r="E43" s="38"/>
      <c r="F43" s="38"/>
      <c r="G43" s="38"/>
      <c r="H43" s="38"/>
      <c r="I43" s="50"/>
      <c r="J43" s="50"/>
      <c r="K43" s="50"/>
      <c r="L43" s="50"/>
      <c r="M43" s="50"/>
      <c r="N43" s="38"/>
      <c r="O43" s="50"/>
      <c r="P43" s="38"/>
      <c r="Q43" s="38"/>
      <c r="R43" s="38"/>
      <c r="S43" s="38"/>
      <c r="T43" s="38"/>
      <c r="U43" s="38"/>
    </row>
    <row r="44" spans="1:21" ht="34.5" customHeight="1">
      <c r="A44" s="38"/>
      <c r="B44" s="38"/>
      <c r="C44" s="38"/>
      <c r="D44" s="38"/>
      <c r="E44" s="38"/>
      <c r="F44" s="38"/>
      <c r="G44" s="38"/>
      <c r="H44" s="38"/>
      <c r="I44" s="50"/>
      <c r="J44" s="50"/>
      <c r="K44" s="50"/>
      <c r="L44" s="50"/>
      <c r="M44" s="50"/>
      <c r="N44" s="38"/>
      <c r="O44" s="50"/>
      <c r="P44" s="38"/>
      <c r="Q44" s="38"/>
      <c r="R44" s="38"/>
      <c r="S44" s="38"/>
      <c r="T44" s="38"/>
      <c r="U44" s="38"/>
    </row>
    <row r="45" spans="1:21" ht="34.5" customHeight="1">
      <c r="A45" s="38"/>
      <c r="B45" s="38"/>
      <c r="C45" s="38"/>
      <c r="D45" s="38"/>
      <c r="E45" s="38"/>
      <c r="F45" s="38"/>
      <c r="G45" s="38"/>
      <c r="H45" s="38"/>
      <c r="I45" s="50"/>
      <c r="J45" s="50"/>
      <c r="K45" s="50"/>
      <c r="L45" s="50"/>
      <c r="M45" s="50"/>
      <c r="N45" s="38"/>
      <c r="O45" s="50"/>
      <c r="P45" s="38"/>
      <c r="Q45" s="38"/>
      <c r="R45" s="38"/>
      <c r="S45" s="38"/>
      <c r="T45" s="38"/>
      <c r="U45" s="38"/>
    </row>
    <row r="51" spans="1:21" ht="15.75">
      <c r="A51" s="130" t="s">
        <v>15</v>
      </c>
      <c r="B51" s="130"/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14">
        <f>U18</f>
        <v>18092.400000000001</v>
      </c>
      <c r="P51" s="15" t="s">
        <v>16</v>
      </c>
      <c r="Q51" s="4"/>
      <c r="R51" s="4"/>
      <c r="S51" s="4"/>
      <c r="T51" s="4"/>
      <c r="U51" s="3"/>
    </row>
    <row r="52" spans="1:21" ht="15.75">
      <c r="A52" s="12"/>
      <c r="B52" s="4" t="s">
        <v>24</v>
      </c>
      <c r="C52" s="4"/>
      <c r="D52" s="4"/>
      <c r="E52" s="4"/>
      <c r="F52" s="4"/>
      <c r="G52" s="4"/>
      <c r="H52" s="4"/>
      <c r="I52" s="13"/>
      <c r="J52" s="13"/>
      <c r="K52" s="13"/>
      <c r="L52" s="13"/>
      <c r="M52" s="13"/>
      <c r="N52" s="4"/>
      <c r="O52" s="3"/>
      <c r="P52" s="4"/>
      <c r="Q52" s="4"/>
      <c r="R52" s="13">
        <f>H18</f>
        <v>476913</v>
      </c>
      <c r="S52" s="4" t="s">
        <v>16</v>
      </c>
      <c r="T52" s="4"/>
      <c r="U52" s="3"/>
    </row>
    <row r="53" spans="1:21">
      <c r="A53" s="131" t="s">
        <v>20</v>
      </c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</row>
    <row r="54" spans="1:21">
      <c r="A54" s="131" t="s">
        <v>17</v>
      </c>
      <c r="B54" s="131"/>
      <c r="C54" s="131"/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31"/>
      <c r="P54" s="131"/>
      <c r="Q54" s="131"/>
      <c r="R54" s="131"/>
      <c r="S54" s="131"/>
      <c r="T54" s="131"/>
      <c r="U54" s="131"/>
    </row>
    <row r="55" spans="1:21" ht="15.75">
      <c r="A55" s="132"/>
      <c r="B55" s="132"/>
      <c r="C55" s="30"/>
      <c r="D55" s="133" t="s">
        <v>26</v>
      </c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7"/>
      <c r="Q55" s="7"/>
      <c r="R55" s="7"/>
      <c r="S55" s="7"/>
      <c r="T55" s="7"/>
      <c r="U55" s="7"/>
    </row>
    <row r="56" spans="1:21" ht="15.75">
      <c r="A56" s="129" t="s">
        <v>23</v>
      </c>
      <c r="B56" s="129"/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7"/>
    </row>
  </sheetData>
  <mergeCells count="19">
    <mergeCell ref="A56:T56"/>
    <mergeCell ref="R7:U7"/>
    <mergeCell ref="A51:N51"/>
    <mergeCell ref="A53:U53"/>
    <mergeCell ref="A54:U54"/>
    <mergeCell ref="A55:B55"/>
    <mergeCell ref="D55:O55"/>
    <mergeCell ref="A7:A8"/>
    <mergeCell ref="B7:C8"/>
    <mergeCell ref="D7:D8"/>
    <mergeCell ref="E7:E8"/>
    <mergeCell ref="I7:N7"/>
    <mergeCell ref="O7:Q7"/>
    <mergeCell ref="S2:U2"/>
    <mergeCell ref="A3:U3"/>
    <mergeCell ref="A5:B5"/>
    <mergeCell ref="D5:U5"/>
    <mergeCell ref="A6:B6"/>
    <mergeCell ref="D6:U6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T56"/>
  <sheetViews>
    <sheetView topLeftCell="A20" zoomScale="70" zoomScaleNormal="70" workbookViewId="0">
      <selection activeCell="B43" sqref="B43"/>
    </sheetView>
  </sheetViews>
  <sheetFormatPr defaultRowHeight="12.75"/>
  <cols>
    <col min="1" max="1" width="4.7109375" style="1" customWidth="1"/>
    <col min="2" max="2" width="27" style="1" customWidth="1"/>
    <col min="3" max="3" width="19.5703125" style="1" customWidth="1"/>
    <col min="4" max="4" width="5.85546875" style="1" customWidth="1"/>
    <col min="5" max="5" width="6.85546875" style="1" customWidth="1"/>
    <col min="6" max="8" width="6.85546875" style="1" hidden="1" customWidth="1"/>
    <col min="9" max="11" width="13.5703125" style="46" customWidth="1"/>
    <col min="12" max="12" width="13.5703125" style="1" customWidth="1"/>
    <col min="13" max="13" width="13.5703125" style="46" customWidth="1"/>
    <col min="14" max="19" width="13.5703125" style="1" customWidth="1"/>
    <col min="20" max="260" width="9.140625" style="1"/>
    <col min="261" max="261" width="4.7109375" style="1" customWidth="1"/>
    <col min="262" max="262" width="30.140625" style="1" customWidth="1"/>
    <col min="263" max="263" width="5.85546875" style="1" customWidth="1"/>
    <col min="264" max="264" width="6.85546875" style="1" customWidth="1"/>
    <col min="265" max="265" width="9.7109375" style="1" customWidth="1"/>
    <col min="266" max="267" width="9.85546875" style="1" customWidth="1"/>
    <col min="268" max="268" width="6" style="1" customWidth="1"/>
    <col min="269" max="269" width="13.140625" style="1" customWidth="1"/>
    <col min="270" max="270" width="15.42578125" style="1" customWidth="1"/>
    <col min="271" max="271" width="14.28515625" style="1" customWidth="1"/>
    <col min="272" max="272" width="22.7109375" style="1" customWidth="1"/>
    <col min="273" max="273" width="13.85546875" style="1" customWidth="1"/>
    <col min="274" max="274" width="11" style="1" customWidth="1"/>
    <col min="275" max="275" width="11.28515625" style="1" customWidth="1"/>
    <col min="276" max="516" width="9.140625" style="1"/>
    <col min="517" max="517" width="4.7109375" style="1" customWidth="1"/>
    <col min="518" max="518" width="30.140625" style="1" customWidth="1"/>
    <col min="519" max="519" width="5.85546875" style="1" customWidth="1"/>
    <col min="520" max="520" width="6.85546875" style="1" customWidth="1"/>
    <col min="521" max="521" width="9.7109375" style="1" customWidth="1"/>
    <col min="522" max="523" width="9.85546875" style="1" customWidth="1"/>
    <col min="524" max="524" width="6" style="1" customWidth="1"/>
    <col min="525" max="525" width="13.140625" style="1" customWidth="1"/>
    <col min="526" max="526" width="15.42578125" style="1" customWidth="1"/>
    <col min="527" max="527" width="14.28515625" style="1" customWidth="1"/>
    <col min="528" max="528" width="22.7109375" style="1" customWidth="1"/>
    <col min="529" max="529" width="13.85546875" style="1" customWidth="1"/>
    <col min="530" max="530" width="11" style="1" customWidth="1"/>
    <col min="531" max="531" width="11.28515625" style="1" customWidth="1"/>
    <col min="532" max="772" width="9.140625" style="1"/>
    <col min="773" max="773" width="4.7109375" style="1" customWidth="1"/>
    <col min="774" max="774" width="30.140625" style="1" customWidth="1"/>
    <col min="775" max="775" width="5.85546875" style="1" customWidth="1"/>
    <col min="776" max="776" width="6.85546875" style="1" customWidth="1"/>
    <col min="777" max="777" width="9.7109375" style="1" customWidth="1"/>
    <col min="778" max="779" width="9.85546875" style="1" customWidth="1"/>
    <col min="780" max="780" width="6" style="1" customWidth="1"/>
    <col min="781" max="781" width="13.140625" style="1" customWidth="1"/>
    <col min="782" max="782" width="15.42578125" style="1" customWidth="1"/>
    <col min="783" max="783" width="14.28515625" style="1" customWidth="1"/>
    <col min="784" max="784" width="22.7109375" style="1" customWidth="1"/>
    <col min="785" max="785" width="13.85546875" style="1" customWidth="1"/>
    <col min="786" max="786" width="11" style="1" customWidth="1"/>
    <col min="787" max="787" width="11.28515625" style="1" customWidth="1"/>
    <col min="788" max="1028" width="9.140625" style="1"/>
    <col min="1029" max="1029" width="4.7109375" style="1" customWidth="1"/>
    <col min="1030" max="1030" width="30.140625" style="1" customWidth="1"/>
    <col min="1031" max="1031" width="5.85546875" style="1" customWidth="1"/>
    <col min="1032" max="1032" width="6.85546875" style="1" customWidth="1"/>
    <col min="1033" max="1033" width="9.7109375" style="1" customWidth="1"/>
    <col min="1034" max="1035" width="9.85546875" style="1" customWidth="1"/>
    <col min="1036" max="1036" width="6" style="1" customWidth="1"/>
    <col min="1037" max="1037" width="13.140625" style="1" customWidth="1"/>
    <col min="1038" max="1038" width="15.42578125" style="1" customWidth="1"/>
    <col min="1039" max="1039" width="14.28515625" style="1" customWidth="1"/>
    <col min="1040" max="1040" width="22.7109375" style="1" customWidth="1"/>
    <col min="1041" max="1041" width="13.85546875" style="1" customWidth="1"/>
    <col min="1042" max="1042" width="11" style="1" customWidth="1"/>
    <col min="1043" max="1043" width="11.28515625" style="1" customWidth="1"/>
    <col min="1044" max="1284" width="9.140625" style="1"/>
    <col min="1285" max="1285" width="4.7109375" style="1" customWidth="1"/>
    <col min="1286" max="1286" width="30.140625" style="1" customWidth="1"/>
    <col min="1287" max="1287" width="5.85546875" style="1" customWidth="1"/>
    <col min="1288" max="1288" width="6.85546875" style="1" customWidth="1"/>
    <col min="1289" max="1289" width="9.7109375" style="1" customWidth="1"/>
    <col min="1290" max="1291" width="9.85546875" style="1" customWidth="1"/>
    <col min="1292" max="1292" width="6" style="1" customWidth="1"/>
    <col min="1293" max="1293" width="13.140625" style="1" customWidth="1"/>
    <col min="1294" max="1294" width="15.42578125" style="1" customWidth="1"/>
    <col min="1295" max="1295" width="14.28515625" style="1" customWidth="1"/>
    <col min="1296" max="1296" width="22.7109375" style="1" customWidth="1"/>
    <col min="1297" max="1297" width="13.85546875" style="1" customWidth="1"/>
    <col min="1298" max="1298" width="11" style="1" customWidth="1"/>
    <col min="1299" max="1299" width="11.28515625" style="1" customWidth="1"/>
    <col min="1300" max="1540" width="9.140625" style="1"/>
    <col min="1541" max="1541" width="4.7109375" style="1" customWidth="1"/>
    <col min="1542" max="1542" width="30.140625" style="1" customWidth="1"/>
    <col min="1543" max="1543" width="5.85546875" style="1" customWidth="1"/>
    <col min="1544" max="1544" width="6.85546875" style="1" customWidth="1"/>
    <col min="1545" max="1545" width="9.7109375" style="1" customWidth="1"/>
    <col min="1546" max="1547" width="9.85546875" style="1" customWidth="1"/>
    <col min="1548" max="1548" width="6" style="1" customWidth="1"/>
    <col min="1549" max="1549" width="13.140625" style="1" customWidth="1"/>
    <col min="1550" max="1550" width="15.42578125" style="1" customWidth="1"/>
    <col min="1551" max="1551" width="14.28515625" style="1" customWidth="1"/>
    <col min="1552" max="1552" width="22.7109375" style="1" customWidth="1"/>
    <col min="1553" max="1553" width="13.85546875" style="1" customWidth="1"/>
    <col min="1554" max="1554" width="11" style="1" customWidth="1"/>
    <col min="1555" max="1555" width="11.28515625" style="1" customWidth="1"/>
    <col min="1556" max="1796" width="9.140625" style="1"/>
    <col min="1797" max="1797" width="4.7109375" style="1" customWidth="1"/>
    <col min="1798" max="1798" width="30.140625" style="1" customWidth="1"/>
    <col min="1799" max="1799" width="5.85546875" style="1" customWidth="1"/>
    <col min="1800" max="1800" width="6.85546875" style="1" customWidth="1"/>
    <col min="1801" max="1801" width="9.7109375" style="1" customWidth="1"/>
    <col min="1802" max="1803" width="9.85546875" style="1" customWidth="1"/>
    <col min="1804" max="1804" width="6" style="1" customWidth="1"/>
    <col min="1805" max="1805" width="13.140625" style="1" customWidth="1"/>
    <col min="1806" max="1806" width="15.42578125" style="1" customWidth="1"/>
    <col min="1807" max="1807" width="14.28515625" style="1" customWidth="1"/>
    <col min="1808" max="1808" width="22.7109375" style="1" customWidth="1"/>
    <col min="1809" max="1809" width="13.85546875" style="1" customWidth="1"/>
    <col min="1810" max="1810" width="11" style="1" customWidth="1"/>
    <col min="1811" max="1811" width="11.28515625" style="1" customWidth="1"/>
    <col min="1812" max="2052" width="9.140625" style="1"/>
    <col min="2053" max="2053" width="4.7109375" style="1" customWidth="1"/>
    <col min="2054" max="2054" width="30.140625" style="1" customWidth="1"/>
    <col min="2055" max="2055" width="5.85546875" style="1" customWidth="1"/>
    <col min="2056" max="2056" width="6.85546875" style="1" customWidth="1"/>
    <col min="2057" max="2057" width="9.7109375" style="1" customWidth="1"/>
    <col min="2058" max="2059" width="9.85546875" style="1" customWidth="1"/>
    <col min="2060" max="2060" width="6" style="1" customWidth="1"/>
    <col min="2061" max="2061" width="13.140625" style="1" customWidth="1"/>
    <col min="2062" max="2062" width="15.42578125" style="1" customWidth="1"/>
    <col min="2063" max="2063" width="14.28515625" style="1" customWidth="1"/>
    <col min="2064" max="2064" width="22.7109375" style="1" customWidth="1"/>
    <col min="2065" max="2065" width="13.85546875" style="1" customWidth="1"/>
    <col min="2066" max="2066" width="11" style="1" customWidth="1"/>
    <col min="2067" max="2067" width="11.28515625" style="1" customWidth="1"/>
    <col min="2068" max="2308" width="9.140625" style="1"/>
    <col min="2309" max="2309" width="4.7109375" style="1" customWidth="1"/>
    <col min="2310" max="2310" width="30.140625" style="1" customWidth="1"/>
    <col min="2311" max="2311" width="5.85546875" style="1" customWidth="1"/>
    <col min="2312" max="2312" width="6.85546875" style="1" customWidth="1"/>
    <col min="2313" max="2313" width="9.7109375" style="1" customWidth="1"/>
    <col min="2314" max="2315" width="9.85546875" style="1" customWidth="1"/>
    <col min="2316" max="2316" width="6" style="1" customWidth="1"/>
    <col min="2317" max="2317" width="13.140625" style="1" customWidth="1"/>
    <col min="2318" max="2318" width="15.42578125" style="1" customWidth="1"/>
    <col min="2319" max="2319" width="14.28515625" style="1" customWidth="1"/>
    <col min="2320" max="2320" width="22.7109375" style="1" customWidth="1"/>
    <col min="2321" max="2321" width="13.85546875" style="1" customWidth="1"/>
    <col min="2322" max="2322" width="11" style="1" customWidth="1"/>
    <col min="2323" max="2323" width="11.28515625" style="1" customWidth="1"/>
    <col min="2324" max="2564" width="9.140625" style="1"/>
    <col min="2565" max="2565" width="4.7109375" style="1" customWidth="1"/>
    <col min="2566" max="2566" width="30.140625" style="1" customWidth="1"/>
    <col min="2567" max="2567" width="5.85546875" style="1" customWidth="1"/>
    <col min="2568" max="2568" width="6.85546875" style="1" customWidth="1"/>
    <col min="2569" max="2569" width="9.7109375" style="1" customWidth="1"/>
    <col min="2570" max="2571" width="9.85546875" style="1" customWidth="1"/>
    <col min="2572" max="2572" width="6" style="1" customWidth="1"/>
    <col min="2573" max="2573" width="13.140625" style="1" customWidth="1"/>
    <col min="2574" max="2574" width="15.42578125" style="1" customWidth="1"/>
    <col min="2575" max="2575" width="14.28515625" style="1" customWidth="1"/>
    <col min="2576" max="2576" width="22.7109375" style="1" customWidth="1"/>
    <col min="2577" max="2577" width="13.85546875" style="1" customWidth="1"/>
    <col min="2578" max="2578" width="11" style="1" customWidth="1"/>
    <col min="2579" max="2579" width="11.28515625" style="1" customWidth="1"/>
    <col min="2580" max="2820" width="9.140625" style="1"/>
    <col min="2821" max="2821" width="4.7109375" style="1" customWidth="1"/>
    <col min="2822" max="2822" width="30.140625" style="1" customWidth="1"/>
    <col min="2823" max="2823" width="5.85546875" style="1" customWidth="1"/>
    <col min="2824" max="2824" width="6.85546875" style="1" customWidth="1"/>
    <col min="2825" max="2825" width="9.7109375" style="1" customWidth="1"/>
    <col min="2826" max="2827" width="9.85546875" style="1" customWidth="1"/>
    <col min="2828" max="2828" width="6" style="1" customWidth="1"/>
    <col min="2829" max="2829" width="13.140625" style="1" customWidth="1"/>
    <col min="2830" max="2830" width="15.42578125" style="1" customWidth="1"/>
    <col min="2831" max="2831" width="14.28515625" style="1" customWidth="1"/>
    <col min="2832" max="2832" width="22.7109375" style="1" customWidth="1"/>
    <col min="2833" max="2833" width="13.85546875" style="1" customWidth="1"/>
    <col min="2834" max="2834" width="11" style="1" customWidth="1"/>
    <col min="2835" max="2835" width="11.28515625" style="1" customWidth="1"/>
    <col min="2836" max="3076" width="9.140625" style="1"/>
    <col min="3077" max="3077" width="4.7109375" style="1" customWidth="1"/>
    <col min="3078" max="3078" width="30.140625" style="1" customWidth="1"/>
    <col min="3079" max="3079" width="5.85546875" style="1" customWidth="1"/>
    <col min="3080" max="3080" width="6.85546875" style="1" customWidth="1"/>
    <col min="3081" max="3081" width="9.7109375" style="1" customWidth="1"/>
    <col min="3082" max="3083" width="9.85546875" style="1" customWidth="1"/>
    <col min="3084" max="3084" width="6" style="1" customWidth="1"/>
    <col min="3085" max="3085" width="13.140625" style="1" customWidth="1"/>
    <col min="3086" max="3086" width="15.42578125" style="1" customWidth="1"/>
    <col min="3087" max="3087" width="14.28515625" style="1" customWidth="1"/>
    <col min="3088" max="3088" width="22.7109375" style="1" customWidth="1"/>
    <col min="3089" max="3089" width="13.85546875" style="1" customWidth="1"/>
    <col min="3090" max="3090" width="11" style="1" customWidth="1"/>
    <col min="3091" max="3091" width="11.28515625" style="1" customWidth="1"/>
    <col min="3092" max="3332" width="9.140625" style="1"/>
    <col min="3333" max="3333" width="4.7109375" style="1" customWidth="1"/>
    <col min="3334" max="3334" width="30.140625" style="1" customWidth="1"/>
    <col min="3335" max="3335" width="5.85546875" style="1" customWidth="1"/>
    <col min="3336" max="3336" width="6.85546875" style="1" customWidth="1"/>
    <col min="3337" max="3337" width="9.7109375" style="1" customWidth="1"/>
    <col min="3338" max="3339" width="9.85546875" style="1" customWidth="1"/>
    <col min="3340" max="3340" width="6" style="1" customWidth="1"/>
    <col min="3341" max="3341" width="13.140625" style="1" customWidth="1"/>
    <col min="3342" max="3342" width="15.42578125" style="1" customWidth="1"/>
    <col min="3343" max="3343" width="14.28515625" style="1" customWidth="1"/>
    <col min="3344" max="3344" width="22.7109375" style="1" customWidth="1"/>
    <col min="3345" max="3345" width="13.85546875" style="1" customWidth="1"/>
    <col min="3346" max="3346" width="11" style="1" customWidth="1"/>
    <col min="3347" max="3347" width="11.28515625" style="1" customWidth="1"/>
    <col min="3348" max="3588" width="9.140625" style="1"/>
    <col min="3589" max="3589" width="4.7109375" style="1" customWidth="1"/>
    <col min="3590" max="3590" width="30.140625" style="1" customWidth="1"/>
    <col min="3591" max="3591" width="5.85546875" style="1" customWidth="1"/>
    <col min="3592" max="3592" width="6.85546875" style="1" customWidth="1"/>
    <col min="3593" max="3593" width="9.7109375" style="1" customWidth="1"/>
    <col min="3594" max="3595" width="9.85546875" style="1" customWidth="1"/>
    <col min="3596" max="3596" width="6" style="1" customWidth="1"/>
    <col min="3597" max="3597" width="13.140625" style="1" customWidth="1"/>
    <col min="3598" max="3598" width="15.42578125" style="1" customWidth="1"/>
    <col min="3599" max="3599" width="14.28515625" style="1" customWidth="1"/>
    <col min="3600" max="3600" width="22.7109375" style="1" customWidth="1"/>
    <col min="3601" max="3601" width="13.85546875" style="1" customWidth="1"/>
    <col min="3602" max="3602" width="11" style="1" customWidth="1"/>
    <col min="3603" max="3603" width="11.28515625" style="1" customWidth="1"/>
    <col min="3604" max="3844" width="9.140625" style="1"/>
    <col min="3845" max="3845" width="4.7109375" style="1" customWidth="1"/>
    <col min="3846" max="3846" width="30.140625" style="1" customWidth="1"/>
    <col min="3847" max="3847" width="5.85546875" style="1" customWidth="1"/>
    <col min="3848" max="3848" width="6.85546875" style="1" customWidth="1"/>
    <col min="3849" max="3849" width="9.7109375" style="1" customWidth="1"/>
    <col min="3850" max="3851" width="9.85546875" style="1" customWidth="1"/>
    <col min="3852" max="3852" width="6" style="1" customWidth="1"/>
    <col min="3853" max="3853" width="13.140625" style="1" customWidth="1"/>
    <col min="3854" max="3854" width="15.42578125" style="1" customWidth="1"/>
    <col min="3855" max="3855" width="14.28515625" style="1" customWidth="1"/>
    <col min="3856" max="3856" width="22.7109375" style="1" customWidth="1"/>
    <col min="3857" max="3857" width="13.85546875" style="1" customWidth="1"/>
    <col min="3858" max="3858" width="11" style="1" customWidth="1"/>
    <col min="3859" max="3859" width="11.28515625" style="1" customWidth="1"/>
    <col min="3860" max="4100" width="9.140625" style="1"/>
    <col min="4101" max="4101" width="4.7109375" style="1" customWidth="1"/>
    <col min="4102" max="4102" width="30.140625" style="1" customWidth="1"/>
    <col min="4103" max="4103" width="5.85546875" style="1" customWidth="1"/>
    <col min="4104" max="4104" width="6.85546875" style="1" customWidth="1"/>
    <col min="4105" max="4105" width="9.7109375" style="1" customWidth="1"/>
    <col min="4106" max="4107" width="9.85546875" style="1" customWidth="1"/>
    <col min="4108" max="4108" width="6" style="1" customWidth="1"/>
    <col min="4109" max="4109" width="13.140625" style="1" customWidth="1"/>
    <col min="4110" max="4110" width="15.42578125" style="1" customWidth="1"/>
    <col min="4111" max="4111" width="14.28515625" style="1" customWidth="1"/>
    <col min="4112" max="4112" width="22.7109375" style="1" customWidth="1"/>
    <col min="4113" max="4113" width="13.85546875" style="1" customWidth="1"/>
    <col min="4114" max="4114" width="11" style="1" customWidth="1"/>
    <col min="4115" max="4115" width="11.28515625" style="1" customWidth="1"/>
    <col min="4116" max="4356" width="9.140625" style="1"/>
    <col min="4357" max="4357" width="4.7109375" style="1" customWidth="1"/>
    <col min="4358" max="4358" width="30.140625" style="1" customWidth="1"/>
    <col min="4359" max="4359" width="5.85546875" style="1" customWidth="1"/>
    <col min="4360" max="4360" width="6.85546875" style="1" customWidth="1"/>
    <col min="4361" max="4361" width="9.7109375" style="1" customWidth="1"/>
    <col min="4362" max="4363" width="9.85546875" style="1" customWidth="1"/>
    <col min="4364" max="4364" width="6" style="1" customWidth="1"/>
    <col min="4365" max="4365" width="13.140625" style="1" customWidth="1"/>
    <col min="4366" max="4366" width="15.42578125" style="1" customWidth="1"/>
    <col min="4367" max="4367" width="14.28515625" style="1" customWidth="1"/>
    <col min="4368" max="4368" width="22.7109375" style="1" customWidth="1"/>
    <col min="4369" max="4369" width="13.85546875" style="1" customWidth="1"/>
    <col min="4370" max="4370" width="11" style="1" customWidth="1"/>
    <col min="4371" max="4371" width="11.28515625" style="1" customWidth="1"/>
    <col min="4372" max="4612" width="9.140625" style="1"/>
    <col min="4613" max="4613" width="4.7109375" style="1" customWidth="1"/>
    <col min="4614" max="4614" width="30.140625" style="1" customWidth="1"/>
    <col min="4615" max="4615" width="5.85546875" style="1" customWidth="1"/>
    <col min="4616" max="4616" width="6.85546875" style="1" customWidth="1"/>
    <col min="4617" max="4617" width="9.7109375" style="1" customWidth="1"/>
    <col min="4618" max="4619" width="9.85546875" style="1" customWidth="1"/>
    <col min="4620" max="4620" width="6" style="1" customWidth="1"/>
    <col min="4621" max="4621" width="13.140625" style="1" customWidth="1"/>
    <col min="4622" max="4622" width="15.42578125" style="1" customWidth="1"/>
    <col min="4623" max="4623" width="14.28515625" style="1" customWidth="1"/>
    <col min="4624" max="4624" width="22.7109375" style="1" customWidth="1"/>
    <col min="4625" max="4625" width="13.85546875" style="1" customWidth="1"/>
    <col min="4626" max="4626" width="11" style="1" customWidth="1"/>
    <col min="4627" max="4627" width="11.28515625" style="1" customWidth="1"/>
    <col min="4628" max="4868" width="9.140625" style="1"/>
    <col min="4869" max="4869" width="4.7109375" style="1" customWidth="1"/>
    <col min="4870" max="4870" width="30.140625" style="1" customWidth="1"/>
    <col min="4871" max="4871" width="5.85546875" style="1" customWidth="1"/>
    <col min="4872" max="4872" width="6.85546875" style="1" customWidth="1"/>
    <col min="4873" max="4873" width="9.7109375" style="1" customWidth="1"/>
    <col min="4874" max="4875" width="9.85546875" style="1" customWidth="1"/>
    <col min="4876" max="4876" width="6" style="1" customWidth="1"/>
    <col min="4877" max="4877" width="13.140625" style="1" customWidth="1"/>
    <col min="4878" max="4878" width="15.42578125" style="1" customWidth="1"/>
    <col min="4879" max="4879" width="14.28515625" style="1" customWidth="1"/>
    <col min="4880" max="4880" width="22.7109375" style="1" customWidth="1"/>
    <col min="4881" max="4881" width="13.85546875" style="1" customWidth="1"/>
    <col min="4882" max="4882" width="11" style="1" customWidth="1"/>
    <col min="4883" max="4883" width="11.28515625" style="1" customWidth="1"/>
    <col min="4884" max="5124" width="9.140625" style="1"/>
    <col min="5125" max="5125" width="4.7109375" style="1" customWidth="1"/>
    <col min="5126" max="5126" width="30.140625" style="1" customWidth="1"/>
    <col min="5127" max="5127" width="5.85546875" style="1" customWidth="1"/>
    <col min="5128" max="5128" width="6.85546875" style="1" customWidth="1"/>
    <col min="5129" max="5129" width="9.7109375" style="1" customWidth="1"/>
    <col min="5130" max="5131" width="9.85546875" style="1" customWidth="1"/>
    <col min="5132" max="5132" width="6" style="1" customWidth="1"/>
    <col min="5133" max="5133" width="13.140625" style="1" customWidth="1"/>
    <col min="5134" max="5134" width="15.42578125" style="1" customWidth="1"/>
    <col min="5135" max="5135" width="14.28515625" style="1" customWidth="1"/>
    <col min="5136" max="5136" width="22.7109375" style="1" customWidth="1"/>
    <col min="5137" max="5137" width="13.85546875" style="1" customWidth="1"/>
    <col min="5138" max="5138" width="11" style="1" customWidth="1"/>
    <col min="5139" max="5139" width="11.28515625" style="1" customWidth="1"/>
    <col min="5140" max="5380" width="9.140625" style="1"/>
    <col min="5381" max="5381" width="4.7109375" style="1" customWidth="1"/>
    <col min="5382" max="5382" width="30.140625" style="1" customWidth="1"/>
    <col min="5383" max="5383" width="5.85546875" style="1" customWidth="1"/>
    <col min="5384" max="5384" width="6.85546875" style="1" customWidth="1"/>
    <col min="5385" max="5385" width="9.7109375" style="1" customWidth="1"/>
    <col min="5386" max="5387" width="9.85546875" style="1" customWidth="1"/>
    <col min="5388" max="5388" width="6" style="1" customWidth="1"/>
    <col min="5389" max="5389" width="13.140625" style="1" customWidth="1"/>
    <col min="5390" max="5390" width="15.42578125" style="1" customWidth="1"/>
    <col min="5391" max="5391" width="14.28515625" style="1" customWidth="1"/>
    <col min="5392" max="5392" width="22.7109375" style="1" customWidth="1"/>
    <col min="5393" max="5393" width="13.85546875" style="1" customWidth="1"/>
    <col min="5394" max="5394" width="11" style="1" customWidth="1"/>
    <col min="5395" max="5395" width="11.28515625" style="1" customWidth="1"/>
    <col min="5396" max="5636" width="9.140625" style="1"/>
    <col min="5637" max="5637" width="4.7109375" style="1" customWidth="1"/>
    <col min="5638" max="5638" width="30.140625" style="1" customWidth="1"/>
    <col min="5639" max="5639" width="5.85546875" style="1" customWidth="1"/>
    <col min="5640" max="5640" width="6.85546875" style="1" customWidth="1"/>
    <col min="5641" max="5641" width="9.7109375" style="1" customWidth="1"/>
    <col min="5642" max="5643" width="9.85546875" style="1" customWidth="1"/>
    <col min="5644" max="5644" width="6" style="1" customWidth="1"/>
    <col min="5645" max="5645" width="13.140625" style="1" customWidth="1"/>
    <col min="5646" max="5646" width="15.42578125" style="1" customWidth="1"/>
    <col min="5647" max="5647" width="14.28515625" style="1" customWidth="1"/>
    <col min="5648" max="5648" width="22.7109375" style="1" customWidth="1"/>
    <col min="5649" max="5649" width="13.85546875" style="1" customWidth="1"/>
    <col min="5650" max="5650" width="11" style="1" customWidth="1"/>
    <col min="5651" max="5651" width="11.28515625" style="1" customWidth="1"/>
    <col min="5652" max="5892" width="9.140625" style="1"/>
    <col min="5893" max="5893" width="4.7109375" style="1" customWidth="1"/>
    <col min="5894" max="5894" width="30.140625" style="1" customWidth="1"/>
    <col min="5895" max="5895" width="5.85546875" style="1" customWidth="1"/>
    <col min="5896" max="5896" width="6.85546875" style="1" customWidth="1"/>
    <col min="5897" max="5897" width="9.7109375" style="1" customWidth="1"/>
    <col min="5898" max="5899" width="9.85546875" style="1" customWidth="1"/>
    <col min="5900" max="5900" width="6" style="1" customWidth="1"/>
    <col min="5901" max="5901" width="13.140625" style="1" customWidth="1"/>
    <col min="5902" max="5902" width="15.42578125" style="1" customWidth="1"/>
    <col min="5903" max="5903" width="14.28515625" style="1" customWidth="1"/>
    <col min="5904" max="5904" width="22.7109375" style="1" customWidth="1"/>
    <col min="5905" max="5905" width="13.85546875" style="1" customWidth="1"/>
    <col min="5906" max="5906" width="11" style="1" customWidth="1"/>
    <col min="5907" max="5907" width="11.28515625" style="1" customWidth="1"/>
    <col min="5908" max="6148" width="9.140625" style="1"/>
    <col min="6149" max="6149" width="4.7109375" style="1" customWidth="1"/>
    <col min="6150" max="6150" width="30.140625" style="1" customWidth="1"/>
    <col min="6151" max="6151" width="5.85546875" style="1" customWidth="1"/>
    <col min="6152" max="6152" width="6.85546875" style="1" customWidth="1"/>
    <col min="6153" max="6153" width="9.7109375" style="1" customWidth="1"/>
    <col min="6154" max="6155" width="9.85546875" style="1" customWidth="1"/>
    <col min="6156" max="6156" width="6" style="1" customWidth="1"/>
    <col min="6157" max="6157" width="13.140625" style="1" customWidth="1"/>
    <col min="6158" max="6158" width="15.42578125" style="1" customWidth="1"/>
    <col min="6159" max="6159" width="14.28515625" style="1" customWidth="1"/>
    <col min="6160" max="6160" width="22.7109375" style="1" customWidth="1"/>
    <col min="6161" max="6161" width="13.85546875" style="1" customWidth="1"/>
    <col min="6162" max="6162" width="11" style="1" customWidth="1"/>
    <col min="6163" max="6163" width="11.28515625" style="1" customWidth="1"/>
    <col min="6164" max="6404" width="9.140625" style="1"/>
    <col min="6405" max="6405" width="4.7109375" style="1" customWidth="1"/>
    <col min="6406" max="6406" width="30.140625" style="1" customWidth="1"/>
    <col min="6407" max="6407" width="5.85546875" style="1" customWidth="1"/>
    <col min="6408" max="6408" width="6.85546875" style="1" customWidth="1"/>
    <col min="6409" max="6409" width="9.7109375" style="1" customWidth="1"/>
    <col min="6410" max="6411" width="9.85546875" style="1" customWidth="1"/>
    <col min="6412" max="6412" width="6" style="1" customWidth="1"/>
    <col min="6413" max="6413" width="13.140625" style="1" customWidth="1"/>
    <col min="6414" max="6414" width="15.42578125" style="1" customWidth="1"/>
    <col min="6415" max="6415" width="14.28515625" style="1" customWidth="1"/>
    <col min="6416" max="6416" width="22.7109375" style="1" customWidth="1"/>
    <col min="6417" max="6417" width="13.85546875" style="1" customWidth="1"/>
    <col min="6418" max="6418" width="11" style="1" customWidth="1"/>
    <col min="6419" max="6419" width="11.28515625" style="1" customWidth="1"/>
    <col min="6420" max="6660" width="9.140625" style="1"/>
    <col min="6661" max="6661" width="4.7109375" style="1" customWidth="1"/>
    <col min="6662" max="6662" width="30.140625" style="1" customWidth="1"/>
    <col min="6663" max="6663" width="5.85546875" style="1" customWidth="1"/>
    <col min="6664" max="6664" width="6.85546875" style="1" customWidth="1"/>
    <col min="6665" max="6665" width="9.7109375" style="1" customWidth="1"/>
    <col min="6666" max="6667" width="9.85546875" style="1" customWidth="1"/>
    <col min="6668" max="6668" width="6" style="1" customWidth="1"/>
    <col min="6669" max="6669" width="13.140625" style="1" customWidth="1"/>
    <col min="6670" max="6670" width="15.42578125" style="1" customWidth="1"/>
    <col min="6671" max="6671" width="14.28515625" style="1" customWidth="1"/>
    <col min="6672" max="6672" width="22.7109375" style="1" customWidth="1"/>
    <col min="6673" max="6673" width="13.85546875" style="1" customWidth="1"/>
    <col min="6674" max="6674" width="11" style="1" customWidth="1"/>
    <col min="6675" max="6675" width="11.28515625" style="1" customWidth="1"/>
    <col min="6676" max="6916" width="9.140625" style="1"/>
    <col min="6917" max="6917" width="4.7109375" style="1" customWidth="1"/>
    <col min="6918" max="6918" width="30.140625" style="1" customWidth="1"/>
    <col min="6919" max="6919" width="5.85546875" style="1" customWidth="1"/>
    <col min="6920" max="6920" width="6.85546875" style="1" customWidth="1"/>
    <col min="6921" max="6921" width="9.7109375" style="1" customWidth="1"/>
    <col min="6922" max="6923" width="9.85546875" style="1" customWidth="1"/>
    <col min="6924" max="6924" width="6" style="1" customWidth="1"/>
    <col min="6925" max="6925" width="13.140625" style="1" customWidth="1"/>
    <col min="6926" max="6926" width="15.42578125" style="1" customWidth="1"/>
    <col min="6927" max="6927" width="14.28515625" style="1" customWidth="1"/>
    <col min="6928" max="6928" width="22.7109375" style="1" customWidth="1"/>
    <col min="6929" max="6929" width="13.85546875" style="1" customWidth="1"/>
    <col min="6930" max="6930" width="11" style="1" customWidth="1"/>
    <col min="6931" max="6931" width="11.28515625" style="1" customWidth="1"/>
    <col min="6932" max="7172" width="9.140625" style="1"/>
    <col min="7173" max="7173" width="4.7109375" style="1" customWidth="1"/>
    <col min="7174" max="7174" width="30.140625" style="1" customWidth="1"/>
    <col min="7175" max="7175" width="5.85546875" style="1" customWidth="1"/>
    <col min="7176" max="7176" width="6.85546875" style="1" customWidth="1"/>
    <col min="7177" max="7177" width="9.7109375" style="1" customWidth="1"/>
    <col min="7178" max="7179" width="9.85546875" style="1" customWidth="1"/>
    <col min="7180" max="7180" width="6" style="1" customWidth="1"/>
    <col min="7181" max="7181" width="13.140625" style="1" customWidth="1"/>
    <col min="7182" max="7182" width="15.42578125" style="1" customWidth="1"/>
    <col min="7183" max="7183" width="14.28515625" style="1" customWidth="1"/>
    <col min="7184" max="7184" width="22.7109375" style="1" customWidth="1"/>
    <col min="7185" max="7185" width="13.85546875" style="1" customWidth="1"/>
    <col min="7186" max="7186" width="11" style="1" customWidth="1"/>
    <col min="7187" max="7187" width="11.28515625" style="1" customWidth="1"/>
    <col min="7188" max="7428" width="9.140625" style="1"/>
    <col min="7429" max="7429" width="4.7109375" style="1" customWidth="1"/>
    <col min="7430" max="7430" width="30.140625" style="1" customWidth="1"/>
    <col min="7431" max="7431" width="5.85546875" style="1" customWidth="1"/>
    <col min="7432" max="7432" width="6.85546875" style="1" customWidth="1"/>
    <col min="7433" max="7433" width="9.7109375" style="1" customWidth="1"/>
    <col min="7434" max="7435" width="9.85546875" style="1" customWidth="1"/>
    <col min="7436" max="7436" width="6" style="1" customWidth="1"/>
    <col min="7437" max="7437" width="13.140625" style="1" customWidth="1"/>
    <col min="7438" max="7438" width="15.42578125" style="1" customWidth="1"/>
    <col min="7439" max="7439" width="14.28515625" style="1" customWidth="1"/>
    <col min="7440" max="7440" width="22.7109375" style="1" customWidth="1"/>
    <col min="7441" max="7441" width="13.85546875" style="1" customWidth="1"/>
    <col min="7442" max="7442" width="11" style="1" customWidth="1"/>
    <col min="7443" max="7443" width="11.28515625" style="1" customWidth="1"/>
    <col min="7444" max="7684" width="9.140625" style="1"/>
    <col min="7685" max="7685" width="4.7109375" style="1" customWidth="1"/>
    <col min="7686" max="7686" width="30.140625" style="1" customWidth="1"/>
    <col min="7687" max="7687" width="5.85546875" style="1" customWidth="1"/>
    <col min="7688" max="7688" width="6.85546875" style="1" customWidth="1"/>
    <col min="7689" max="7689" width="9.7109375" style="1" customWidth="1"/>
    <col min="7690" max="7691" width="9.85546875" style="1" customWidth="1"/>
    <col min="7692" max="7692" width="6" style="1" customWidth="1"/>
    <col min="7693" max="7693" width="13.140625" style="1" customWidth="1"/>
    <col min="7694" max="7694" width="15.42578125" style="1" customWidth="1"/>
    <col min="7695" max="7695" width="14.28515625" style="1" customWidth="1"/>
    <col min="7696" max="7696" width="22.7109375" style="1" customWidth="1"/>
    <col min="7697" max="7697" width="13.85546875" style="1" customWidth="1"/>
    <col min="7698" max="7698" width="11" style="1" customWidth="1"/>
    <col min="7699" max="7699" width="11.28515625" style="1" customWidth="1"/>
    <col min="7700" max="7940" width="9.140625" style="1"/>
    <col min="7941" max="7941" width="4.7109375" style="1" customWidth="1"/>
    <col min="7942" max="7942" width="30.140625" style="1" customWidth="1"/>
    <col min="7943" max="7943" width="5.85546875" style="1" customWidth="1"/>
    <col min="7944" max="7944" width="6.85546875" style="1" customWidth="1"/>
    <col min="7945" max="7945" width="9.7109375" style="1" customWidth="1"/>
    <col min="7946" max="7947" width="9.85546875" style="1" customWidth="1"/>
    <col min="7948" max="7948" width="6" style="1" customWidth="1"/>
    <col min="7949" max="7949" width="13.140625" style="1" customWidth="1"/>
    <col min="7950" max="7950" width="15.42578125" style="1" customWidth="1"/>
    <col min="7951" max="7951" width="14.28515625" style="1" customWidth="1"/>
    <col min="7952" max="7952" width="22.7109375" style="1" customWidth="1"/>
    <col min="7953" max="7953" width="13.85546875" style="1" customWidth="1"/>
    <col min="7954" max="7954" width="11" style="1" customWidth="1"/>
    <col min="7955" max="7955" width="11.28515625" style="1" customWidth="1"/>
    <col min="7956" max="8196" width="9.140625" style="1"/>
    <col min="8197" max="8197" width="4.7109375" style="1" customWidth="1"/>
    <col min="8198" max="8198" width="30.140625" style="1" customWidth="1"/>
    <col min="8199" max="8199" width="5.85546875" style="1" customWidth="1"/>
    <col min="8200" max="8200" width="6.85546875" style="1" customWidth="1"/>
    <col min="8201" max="8201" width="9.7109375" style="1" customWidth="1"/>
    <col min="8202" max="8203" width="9.85546875" style="1" customWidth="1"/>
    <col min="8204" max="8204" width="6" style="1" customWidth="1"/>
    <col min="8205" max="8205" width="13.140625" style="1" customWidth="1"/>
    <col min="8206" max="8206" width="15.42578125" style="1" customWidth="1"/>
    <col min="8207" max="8207" width="14.28515625" style="1" customWidth="1"/>
    <col min="8208" max="8208" width="22.7109375" style="1" customWidth="1"/>
    <col min="8209" max="8209" width="13.85546875" style="1" customWidth="1"/>
    <col min="8210" max="8210" width="11" style="1" customWidth="1"/>
    <col min="8211" max="8211" width="11.28515625" style="1" customWidth="1"/>
    <col min="8212" max="8452" width="9.140625" style="1"/>
    <col min="8453" max="8453" width="4.7109375" style="1" customWidth="1"/>
    <col min="8454" max="8454" width="30.140625" style="1" customWidth="1"/>
    <col min="8455" max="8455" width="5.85546875" style="1" customWidth="1"/>
    <col min="8456" max="8456" width="6.85546875" style="1" customWidth="1"/>
    <col min="8457" max="8457" width="9.7109375" style="1" customWidth="1"/>
    <col min="8458" max="8459" width="9.85546875" style="1" customWidth="1"/>
    <col min="8460" max="8460" width="6" style="1" customWidth="1"/>
    <col min="8461" max="8461" width="13.140625" style="1" customWidth="1"/>
    <col min="8462" max="8462" width="15.42578125" style="1" customWidth="1"/>
    <col min="8463" max="8463" width="14.28515625" style="1" customWidth="1"/>
    <col min="8464" max="8464" width="22.7109375" style="1" customWidth="1"/>
    <col min="8465" max="8465" width="13.85546875" style="1" customWidth="1"/>
    <col min="8466" max="8466" width="11" style="1" customWidth="1"/>
    <col min="8467" max="8467" width="11.28515625" style="1" customWidth="1"/>
    <col min="8468" max="8708" width="9.140625" style="1"/>
    <col min="8709" max="8709" width="4.7109375" style="1" customWidth="1"/>
    <col min="8710" max="8710" width="30.140625" style="1" customWidth="1"/>
    <col min="8711" max="8711" width="5.85546875" style="1" customWidth="1"/>
    <col min="8712" max="8712" width="6.85546875" style="1" customWidth="1"/>
    <col min="8713" max="8713" width="9.7109375" style="1" customWidth="1"/>
    <col min="8714" max="8715" width="9.85546875" style="1" customWidth="1"/>
    <col min="8716" max="8716" width="6" style="1" customWidth="1"/>
    <col min="8717" max="8717" width="13.140625" style="1" customWidth="1"/>
    <col min="8718" max="8718" width="15.42578125" style="1" customWidth="1"/>
    <col min="8719" max="8719" width="14.28515625" style="1" customWidth="1"/>
    <col min="8720" max="8720" width="22.7109375" style="1" customWidth="1"/>
    <col min="8721" max="8721" width="13.85546875" style="1" customWidth="1"/>
    <col min="8722" max="8722" width="11" style="1" customWidth="1"/>
    <col min="8723" max="8723" width="11.28515625" style="1" customWidth="1"/>
    <col min="8724" max="8964" width="9.140625" style="1"/>
    <col min="8965" max="8965" width="4.7109375" style="1" customWidth="1"/>
    <col min="8966" max="8966" width="30.140625" style="1" customWidth="1"/>
    <col min="8967" max="8967" width="5.85546875" style="1" customWidth="1"/>
    <col min="8968" max="8968" width="6.85546875" style="1" customWidth="1"/>
    <col min="8969" max="8969" width="9.7109375" style="1" customWidth="1"/>
    <col min="8970" max="8971" width="9.85546875" style="1" customWidth="1"/>
    <col min="8972" max="8972" width="6" style="1" customWidth="1"/>
    <col min="8973" max="8973" width="13.140625" style="1" customWidth="1"/>
    <col min="8974" max="8974" width="15.42578125" style="1" customWidth="1"/>
    <col min="8975" max="8975" width="14.28515625" style="1" customWidth="1"/>
    <col min="8976" max="8976" width="22.7109375" style="1" customWidth="1"/>
    <col min="8977" max="8977" width="13.85546875" style="1" customWidth="1"/>
    <col min="8978" max="8978" width="11" style="1" customWidth="1"/>
    <col min="8979" max="8979" width="11.28515625" style="1" customWidth="1"/>
    <col min="8980" max="9220" width="9.140625" style="1"/>
    <col min="9221" max="9221" width="4.7109375" style="1" customWidth="1"/>
    <col min="9222" max="9222" width="30.140625" style="1" customWidth="1"/>
    <col min="9223" max="9223" width="5.85546875" style="1" customWidth="1"/>
    <col min="9224" max="9224" width="6.85546875" style="1" customWidth="1"/>
    <col min="9225" max="9225" width="9.7109375" style="1" customWidth="1"/>
    <col min="9226" max="9227" width="9.85546875" style="1" customWidth="1"/>
    <col min="9228" max="9228" width="6" style="1" customWidth="1"/>
    <col min="9229" max="9229" width="13.140625" style="1" customWidth="1"/>
    <col min="9230" max="9230" width="15.42578125" style="1" customWidth="1"/>
    <col min="9231" max="9231" width="14.28515625" style="1" customWidth="1"/>
    <col min="9232" max="9232" width="22.7109375" style="1" customWidth="1"/>
    <col min="9233" max="9233" width="13.85546875" style="1" customWidth="1"/>
    <col min="9234" max="9234" width="11" style="1" customWidth="1"/>
    <col min="9235" max="9235" width="11.28515625" style="1" customWidth="1"/>
    <col min="9236" max="9476" width="9.140625" style="1"/>
    <col min="9477" max="9477" width="4.7109375" style="1" customWidth="1"/>
    <col min="9478" max="9478" width="30.140625" style="1" customWidth="1"/>
    <col min="9479" max="9479" width="5.85546875" style="1" customWidth="1"/>
    <col min="9480" max="9480" width="6.85546875" style="1" customWidth="1"/>
    <col min="9481" max="9481" width="9.7109375" style="1" customWidth="1"/>
    <col min="9482" max="9483" width="9.85546875" style="1" customWidth="1"/>
    <col min="9484" max="9484" width="6" style="1" customWidth="1"/>
    <col min="9485" max="9485" width="13.140625" style="1" customWidth="1"/>
    <col min="9486" max="9486" width="15.42578125" style="1" customWidth="1"/>
    <col min="9487" max="9487" width="14.28515625" style="1" customWidth="1"/>
    <col min="9488" max="9488" width="22.7109375" style="1" customWidth="1"/>
    <col min="9489" max="9489" width="13.85546875" style="1" customWidth="1"/>
    <col min="9490" max="9490" width="11" style="1" customWidth="1"/>
    <col min="9491" max="9491" width="11.28515625" style="1" customWidth="1"/>
    <col min="9492" max="9732" width="9.140625" style="1"/>
    <col min="9733" max="9733" width="4.7109375" style="1" customWidth="1"/>
    <col min="9734" max="9734" width="30.140625" style="1" customWidth="1"/>
    <col min="9735" max="9735" width="5.85546875" style="1" customWidth="1"/>
    <col min="9736" max="9736" width="6.85546875" style="1" customWidth="1"/>
    <col min="9737" max="9737" width="9.7109375" style="1" customWidth="1"/>
    <col min="9738" max="9739" width="9.85546875" style="1" customWidth="1"/>
    <col min="9740" max="9740" width="6" style="1" customWidth="1"/>
    <col min="9741" max="9741" width="13.140625" style="1" customWidth="1"/>
    <col min="9742" max="9742" width="15.42578125" style="1" customWidth="1"/>
    <col min="9743" max="9743" width="14.28515625" style="1" customWidth="1"/>
    <col min="9744" max="9744" width="22.7109375" style="1" customWidth="1"/>
    <col min="9745" max="9745" width="13.85546875" style="1" customWidth="1"/>
    <col min="9746" max="9746" width="11" style="1" customWidth="1"/>
    <col min="9747" max="9747" width="11.28515625" style="1" customWidth="1"/>
    <col min="9748" max="9988" width="9.140625" style="1"/>
    <col min="9989" max="9989" width="4.7109375" style="1" customWidth="1"/>
    <col min="9990" max="9990" width="30.140625" style="1" customWidth="1"/>
    <col min="9991" max="9991" width="5.85546875" style="1" customWidth="1"/>
    <col min="9992" max="9992" width="6.85546875" style="1" customWidth="1"/>
    <col min="9993" max="9993" width="9.7109375" style="1" customWidth="1"/>
    <col min="9994" max="9995" width="9.85546875" style="1" customWidth="1"/>
    <col min="9996" max="9996" width="6" style="1" customWidth="1"/>
    <col min="9997" max="9997" width="13.140625" style="1" customWidth="1"/>
    <col min="9998" max="9998" width="15.42578125" style="1" customWidth="1"/>
    <col min="9999" max="9999" width="14.28515625" style="1" customWidth="1"/>
    <col min="10000" max="10000" width="22.7109375" style="1" customWidth="1"/>
    <col min="10001" max="10001" width="13.85546875" style="1" customWidth="1"/>
    <col min="10002" max="10002" width="11" style="1" customWidth="1"/>
    <col min="10003" max="10003" width="11.28515625" style="1" customWidth="1"/>
    <col min="10004" max="10244" width="9.140625" style="1"/>
    <col min="10245" max="10245" width="4.7109375" style="1" customWidth="1"/>
    <col min="10246" max="10246" width="30.140625" style="1" customWidth="1"/>
    <col min="10247" max="10247" width="5.85546875" style="1" customWidth="1"/>
    <col min="10248" max="10248" width="6.85546875" style="1" customWidth="1"/>
    <col min="10249" max="10249" width="9.7109375" style="1" customWidth="1"/>
    <col min="10250" max="10251" width="9.85546875" style="1" customWidth="1"/>
    <col min="10252" max="10252" width="6" style="1" customWidth="1"/>
    <col min="10253" max="10253" width="13.140625" style="1" customWidth="1"/>
    <col min="10254" max="10254" width="15.42578125" style="1" customWidth="1"/>
    <col min="10255" max="10255" width="14.28515625" style="1" customWidth="1"/>
    <col min="10256" max="10256" width="22.7109375" style="1" customWidth="1"/>
    <col min="10257" max="10257" width="13.85546875" style="1" customWidth="1"/>
    <col min="10258" max="10258" width="11" style="1" customWidth="1"/>
    <col min="10259" max="10259" width="11.28515625" style="1" customWidth="1"/>
    <col min="10260" max="10500" width="9.140625" style="1"/>
    <col min="10501" max="10501" width="4.7109375" style="1" customWidth="1"/>
    <col min="10502" max="10502" width="30.140625" style="1" customWidth="1"/>
    <col min="10503" max="10503" width="5.85546875" style="1" customWidth="1"/>
    <col min="10504" max="10504" width="6.85546875" style="1" customWidth="1"/>
    <col min="10505" max="10505" width="9.7109375" style="1" customWidth="1"/>
    <col min="10506" max="10507" width="9.85546875" style="1" customWidth="1"/>
    <col min="10508" max="10508" width="6" style="1" customWidth="1"/>
    <col min="10509" max="10509" width="13.140625" style="1" customWidth="1"/>
    <col min="10510" max="10510" width="15.42578125" style="1" customWidth="1"/>
    <col min="10511" max="10511" width="14.28515625" style="1" customWidth="1"/>
    <col min="10512" max="10512" width="22.7109375" style="1" customWidth="1"/>
    <col min="10513" max="10513" width="13.85546875" style="1" customWidth="1"/>
    <col min="10514" max="10514" width="11" style="1" customWidth="1"/>
    <col min="10515" max="10515" width="11.28515625" style="1" customWidth="1"/>
    <col min="10516" max="10756" width="9.140625" style="1"/>
    <col min="10757" max="10757" width="4.7109375" style="1" customWidth="1"/>
    <col min="10758" max="10758" width="30.140625" style="1" customWidth="1"/>
    <col min="10759" max="10759" width="5.85546875" style="1" customWidth="1"/>
    <col min="10760" max="10760" width="6.85546875" style="1" customWidth="1"/>
    <col min="10761" max="10761" width="9.7109375" style="1" customWidth="1"/>
    <col min="10762" max="10763" width="9.85546875" style="1" customWidth="1"/>
    <col min="10764" max="10764" width="6" style="1" customWidth="1"/>
    <col min="10765" max="10765" width="13.140625" style="1" customWidth="1"/>
    <col min="10766" max="10766" width="15.42578125" style="1" customWidth="1"/>
    <col min="10767" max="10767" width="14.28515625" style="1" customWidth="1"/>
    <col min="10768" max="10768" width="22.7109375" style="1" customWidth="1"/>
    <col min="10769" max="10769" width="13.85546875" style="1" customWidth="1"/>
    <col min="10770" max="10770" width="11" style="1" customWidth="1"/>
    <col min="10771" max="10771" width="11.28515625" style="1" customWidth="1"/>
    <col min="10772" max="11012" width="9.140625" style="1"/>
    <col min="11013" max="11013" width="4.7109375" style="1" customWidth="1"/>
    <col min="11014" max="11014" width="30.140625" style="1" customWidth="1"/>
    <col min="11015" max="11015" width="5.85546875" style="1" customWidth="1"/>
    <col min="11016" max="11016" width="6.85546875" style="1" customWidth="1"/>
    <col min="11017" max="11017" width="9.7109375" style="1" customWidth="1"/>
    <col min="11018" max="11019" width="9.85546875" style="1" customWidth="1"/>
    <col min="11020" max="11020" width="6" style="1" customWidth="1"/>
    <col min="11021" max="11021" width="13.140625" style="1" customWidth="1"/>
    <col min="11022" max="11022" width="15.42578125" style="1" customWidth="1"/>
    <col min="11023" max="11023" width="14.28515625" style="1" customWidth="1"/>
    <col min="11024" max="11024" width="22.7109375" style="1" customWidth="1"/>
    <col min="11025" max="11025" width="13.85546875" style="1" customWidth="1"/>
    <col min="11026" max="11026" width="11" style="1" customWidth="1"/>
    <col min="11027" max="11027" width="11.28515625" style="1" customWidth="1"/>
    <col min="11028" max="11268" width="9.140625" style="1"/>
    <col min="11269" max="11269" width="4.7109375" style="1" customWidth="1"/>
    <col min="11270" max="11270" width="30.140625" style="1" customWidth="1"/>
    <col min="11271" max="11271" width="5.85546875" style="1" customWidth="1"/>
    <col min="11272" max="11272" width="6.85546875" style="1" customWidth="1"/>
    <col min="11273" max="11273" width="9.7109375" style="1" customWidth="1"/>
    <col min="11274" max="11275" width="9.85546875" style="1" customWidth="1"/>
    <col min="11276" max="11276" width="6" style="1" customWidth="1"/>
    <col min="11277" max="11277" width="13.140625" style="1" customWidth="1"/>
    <col min="11278" max="11278" width="15.42578125" style="1" customWidth="1"/>
    <col min="11279" max="11279" width="14.28515625" style="1" customWidth="1"/>
    <col min="11280" max="11280" width="22.7109375" style="1" customWidth="1"/>
    <col min="11281" max="11281" width="13.85546875" style="1" customWidth="1"/>
    <col min="11282" max="11282" width="11" style="1" customWidth="1"/>
    <col min="11283" max="11283" width="11.28515625" style="1" customWidth="1"/>
    <col min="11284" max="11524" width="9.140625" style="1"/>
    <col min="11525" max="11525" width="4.7109375" style="1" customWidth="1"/>
    <col min="11526" max="11526" width="30.140625" style="1" customWidth="1"/>
    <col min="11527" max="11527" width="5.85546875" style="1" customWidth="1"/>
    <col min="11528" max="11528" width="6.85546875" style="1" customWidth="1"/>
    <col min="11529" max="11529" width="9.7109375" style="1" customWidth="1"/>
    <col min="11530" max="11531" width="9.85546875" style="1" customWidth="1"/>
    <col min="11532" max="11532" width="6" style="1" customWidth="1"/>
    <col min="11533" max="11533" width="13.140625" style="1" customWidth="1"/>
    <col min="11534" max="11534" width="15.42578125" style="1" customWidth="1"/>
    <col min="11535" max="11535" width="14.28515625" style="1" customWidth="1"/>
    <col min="11536" max="11536" width="22.7109375" style="1" customWidth="1"/>
    <col min="11537" max="11537" width="13.85546875" style="1" customWidth="1"/>
    <col min="11538" max="11538" width="11" style="1" customWidth="1"/>
    <col min="11539" max="11539" width="11.28515625" style="1" customWidth="1"/>
    <col min="11540" max="11780" width="9.140625" style="1"/>
    <col min="11781" max="11781" width="4.7109375" style="1" customWidth="1"/>
    <col min="11782" max="11782" width="30.140625" style="1" customWidth="1"/>
    <col min="11783" max="11783" width="5.85546875" style="1" customWidth="1"/>
    <col min="11784" max="11784" width="6.85546875" style="1" customWidth="1"/>
    <col min="11785" max="11785" width="9.7109375" style="1" customWidth="1"/>
    <col min="11786" max="11787" width="9.85546875" style="1" customWidth="1"/>
    <col min="11788" max="11788" width="6" style="1" customWidth="1"/>
    <col min="11789" max="11789" width="13.140625" style="1" customWidth="1"/>
    <col min="11790" max="11790" width="15.42578125" style="1" customWidth="1"/>
    <col min="11791" max="11791" width="14.28515625" style="1" customWidth="1"/>
    <col min="11792" max="11792" width="22.7109375" style="1" customWidth="1"/>
    <col min="11793" max="11793" width="13.85546875" style="1" customWidth="1"/>
    <col min="11794" max="11794" width="11" style="1" customWidth="1"/>
    <col min="11795" max="11795" width="11.28515625" style="1" customWidth="1"/>
    <col min="11796" max="12036" width="9.140625" style="1"/>
    <col min="12037" max="12037" width="4.7109375" style="1" customWidth="1"/>
    <col min="12038" max="12038" width="30.140625" style="1" customWidth="1"/>
    <col min="12039" max="12039" width="5.85546875" style="1" customWidth="1"/>
    <col min="12040" max="12040" width="6.85546875" style="1" customWidth="1"/>
    <col min="12041" max="12041" width="9.7109375" style="1" customWidth="1"/>
    <col min="12042" max="12043" width="9.85546875" style="1" customWidth="1"/>
    <col min="12044" max="12044" width="6" style="1" customWidth="1"/>
    <col min="12045" max="12045" width="13.140625" style="1" customWidth="1"/>
    <col min="12046" max="12046" width="15.42578125" style="1" customWidth="1"/>
    <col min="12047" max="12047" width="14.28515625" style="1" customWidth="1"/>
    <col min="12048" max="12048" width="22.7109375" style="1" customWidth="1"/>
    <col min="12049" max="12049" width="13.85546875" style="1" customWidth="1"/>
    <col min="12050" max="12050" width="11" style="1" customWidth="1"/>
    <col min="12051" max="12051" width="11.28515625" style="1" customWidth="1"/>
    <col min="12052" max="12292" width="9.140625" style="1"/>
    <col min="12293" max="12293" width="4.7109375" style="1" customWidth="1"/>
    <col min="12294" max="12294" width="30.140625" style="1" customWidth="1"/>
    <col min="12295" max="12295" width="5.85546875" style="1" customWidth="1"/>
    <col min="12296" max="12296" width="6.85546875" style="1" customWidth="1"/>
    <col min="12297" max="12297" width="9.7109375" style="1" customWidth="1"/>
    <col min="12298" max="12299" width="9.85546875" style="1" customWidth="1"/>
    <col min="12300" max="12300" width="6" style="1" customWidth="1"/>
    <col min="12301" max="12301" width="13.140625" style="1" customWidth="1"/>
    <col min="12302" max="12302" width="15.42578125" style="1" customWidth="1"/>
    <col min="12303" max="12303" width="14.28515625" style="1" customWidth="1"/>
    <col min="12304" max="12304" width="22.7109375" style="1" customWidth="1"/>
    <col min="12305" max="12305" width="13.85546875" style="1" customWidth="1"/>
    <col min="12306" max="12306" width="11" style="1" customWidth="1"/>
    <col min="12307" max="12307" width="11.28515625" style="1" customWidth="1"/>
    <col min="12308" max="12548" width="9.140625" style="1"/>
    <col min="12549" max="12549" width="4.7109375" style="1" customWidth="1"/>
    <col min="12550" max="12550" width="30.140625" style="1" customWidth="1"/>
    <col min="12551" max="12551" width="5.85546875" style="1" customWidth="1"/>
    <col min="12552" max="12552" width="6.85546875" style="1" customWidth="1"/>
    <col min="12553" max="12553" width="9.7109375" style="1" customWidth="1"/>
    <col min="12554" max="12555" width="9.85546875" style="1" customWidth="1"/>
    <col min="12556" max="12556" width="6" style="1" customWidth="1"/>
    <col min="12557" max="12557" width="13.140625" style="1" customWidth="1"/>
    <col min="12558" max="12558" width="15.42578125" style="1" customWidth="1"/>
    <col min="12559" max="12559" width="14.28515625" style="1" customWidth="1"/>
    <col min="12560" max="12560" width="22.7109375" style="1" customWidth="1"/>
    <col min="12561" max="12561" width="13.85546875" style="1" customWidth="1"/>
    <col min="12562" max="12562" width="11" style="1" customWidth="1"/>
    <col min="12563" max="12563" width="11.28515625" style="1" customWidth="1"/>
    <col min="12564" max="12804" width="9.140625" style="1"/>
    <col min="12805" max="12805" width="4.7109375" style="1" customWidth="1"/>
    <col min="12806" max="12806" width="30.140625" style="1" customWidth="1"/>
    <col min="12807" max="12807" width="5.85546875" style="1" customWidth="1"/>
    <col min="12808" max="12808" width="6.85546875" style="1" customWidth="1"/>
    <col min="12809" max="12809" width="9.7109375" style="1" customWidth="1"/>
    <col min="12810" max="12811" width="9.85546875" style="1" customWidth="1"/>
    <col min="12812" max="12812" width="6" style="1" customWidth="1"/>
    <col min="12813" max="12813" width="13.140625" style="1" customWidth="1"/>
    <col min="12814" max="12814" width="15.42578125" style="1" customWidth="1"/>
    <col min="12815" max="12815" width="14.28515625" style="1" customWidth="1"/>
    <col min="12816" max="12816" width="22.7109375" style="1" customWidth="1"/>
    <col min="12817" max="12817" width="13.85546875" style="1" customWidth="1"/>
    <col min="12818" max="12818" width="11" style="1" customWidth="1"/>
    <col min="12819" max="12819" width="11.28515625" style="1" customWidth="1"/>
    <col min="12820" max="13060" width="9.140625" style="1"/>
    <col min="13061" max="13061" width="4.7109375" style="1" customWidth="1"/>
    <col min="13062" max="13062" width="30.140625" style="1" customWidth="1"/>
    <col min="13063" max="13063" width="5.85546875" style="1" customWidth="1"/>
    <col min="13064" max="13064" width="6.85546875" style="1" customWidth="1"/>
    <col min="13065" max="13065" width="9.7109375" style="1" customWidth="1"/>
    <col min="13066" max="13067" width="9.85546875" style="1" customWidth="1"/>
    <col min="13068" max="13068" width="6" style="1" customWidth="1"/>
    <col min="13069" max="13069" width="13.140625" style="1" customWidth="1"/>
    <col min="13070" max="13070" width="15.42578125" style="1" customWidth="1"/>
    <col min="13071" max="13071" width="14.28515625" style="1" customWidth="1"/>
    <col min="13072" max="13072" width="22.7109375" style="1" customWidth="1"/>
    <col min="13073" max="13073" width="13.85546875" style="1" customWidth="1"/>
    <col min="13074" max="13074" width="11" style="1" customWidth="1"/>
    <col min="13075" max="13075" width="11.28515625" style="1" customWidth="1"/>
    <col min="13076" max="13316" width="9.140625" style="1"/>
    <col min="13317" max="13317" width="4.7109375" style="1" customWidth="1"/>
    <col min="13318" max="13318" width="30.140625" style="1" customWidth="1"/>
    <col min="13319" max="13319" width="5.85546875" style="1" customWidth="1"/>
    <col min="13320" max="13320" width="6.85546875" style="1" customWidth="1"/>
    <col min="13321" max="13321" width="9.7109375" style="1" customWidth="1"/>
    <col min="13322" max="13323" width="9.85546875" style="1" customWidth="1"/>
    <col min="13324" max="13324" width="6" style="1" customWidth="1"/>
    <col min="13325" max="13325" width="13.140625" style="1" customWidth="1"/>
    <col min="13326" max="13326" width="15.42578125" style="1" customWidth="1"/>
    <col min="13327" max="13327" width="14.28515625" style="1" customWidth="1"/>
    <col min="13328" max="13328" width="22.7109375" style="1" customWidth="1"/>
    <col min="13329" max="13329" width="13.85546875" style="1" customWidth="1"/>
    <col min="13330" max="13330" width="11" style="1" customWidth="1"/>
    <col min="13331" max="13331" width="11.28515625" style="1" customWidth="1"/>
    <col min="13332" max="13572" width="9.140625" style="1"/>
    <col min="13573" max="13573" width="4.7109375" style="1" customWidth="1"/>
    <col min="13574" max="13574" width="30.140625" style="1" customWidth="1"/>
    <col min="13575" max="13575" width="5.85546875" style="1" customWidth="1"/>
    <col min="13576" max="13576" width="6.85546875" style="1" customWidth="1"/>
    <col min="13577" max="13577" width="9.7109375" style="1" customWidth="1"/>
    <col min="13578" max="13579" width="9.85546875" style="1" customWidth="1"/>
    <col min="13580" max="13580" width="6" style="1" customWidth="1"/>
    <col min="13581" max="13581" width="13.140625" style="1" customWidth="1"/>
    <col min="13582" max="13582" width="15.42578125" style="1" customWidth="1"/>
    <col min="13583" max="13583" width="14.28515625" style="1" customWidth="1"/>
    <col min="13584" max="13584" width="22.7109375" style="1" customWidth="1"/>
    <col min="13585" max="13585" width="13.85546875" style="1" customWidth="1"/>
    <col min="13586" max="13586" width="11" style="1" customWidth="1"/>
    <col min="13587" max="13587" width="11.28515625" style="1" customWidth="1"/>
    <col min="13588" max="13828" width="9.140625" style="1"/>
    <col min="13829" max="13829" width="4.7109375" style="1" customWidth="1"/>
    <col min="13830" max="13830" width="30.140625" style="1" customWidth="1"/>
    <col min="13831" max="13831" width="5.85546875" style="1" customWidth="1"/>
    <col min="13832" max="13832" width="6.85546875" style="1" customWidth="1"/>
    <col min="13833" max="13833" width="9.7109375" style="1" customWidth="1"/>
    <col min="13834" max="13835" width="9.85546875" style="1" customWidth="1"/>
    <col min="13836" max="13836" width="6" style="1" customWidth="1"/>
    <col min="13837" max="13837" width="13.140625" style="1" customWidth="1"/>
    <col min="13838" max="13838" width="15.42578125" style="1" customWidth="1"/>
    <col min="13839" max="13839" width="14.28515625" style="1" customWidth="1"/>
    <col min="13840" max="13840" width="22.7109375" style="1" customWidth="1"/>
    <col min="13841" max="13841" width="13.85546875" style="1" customWidth="1"/>
    <col min="13842" max="13842" width="11" style="1" customWidth="1"/>
    <col min="13843" max="13843" width="11.28515625" style="1" customWidth="1"/>
    <col min="13844" max="14084" width="9.140625" style="1"/>
    <col min="14085" max="14085" width="4.7109375" style="1" customWidth="1"/>
    <col min="14086" max="14086" width="30.140625" style="1" customWidth="1"/>
    <col min="14087" max="14087" width="5.85546875" style="1" customWidth="1"/>
    <col min="14088" max="14088" width="6.85546875" style="1" customWidth="1"/>
    <col min="14089" max="14089" width="9.7109375" style="1" customWidth="1"/>
    <col min="14090" max="14091" width="9.85546875" style="1" customWidth="1"/>
    <col min="14092" max="14092" width="6" style="1" customWidth="1"/>
    <col min="14093" max="14093" width="13.140625" style="1" customWidth="1"/>
    <col min="14094" max="14094" width="15.42578125" style="1" customWidth="1"/>
    <col min="14095" max="14095" width="14.28515625" style="1" customWidth="1"/>
    <col min="14096" max="14096" width="22.7109375" style="1" customWidth="1"/>
    <col min="14097" max="14097" width="13.85546875" style="1" customWidth="1"/>
    <col min="14098" max="14098" width="11" style="1" customWidth="1"/>
    <col min="14099" max="14099" width="11.28515625" style="1" customWidth="1"/>
    <col min="14100" max="14340" width="9.140625" style="1"/>
    <col min="14341" max="14341" width="4.7109375" style="1" customWidth="1"/>
    <col min="14342" max="14342" width="30.140625" style="1" customWidth="1"/>
    <col min="14343" max="14343" width="5.85546875" style="1" customWidth="1"/>
    <col min="14344" max="14344" width="6.85546875" style="1" customWidth="1"/>
    <col min="14345" max="14345" width="9.7109375" style="1" customWidth="1"/>
    <col min="14346" max="14347" width="9.85546875" style="1" customWidth="1"/>
    <col min="14348" max="14348" width="6" style="1" customWidth="1"/>
    <col min="14349" max="14349" width="13.140625" style="1" customWidth="1"/>
    <col min="14350" max="14350" width="15.42578125" style="1" customWidth="1"/>
    <col min="14351" max="14351" width="14.28515625" style="1" customWidth="1"/>
    <col min="14352" max="14352" width="22.7109375" style="1" customWidth="1"/>
    <col min="14353" max="14353" width="13.85546875" style="1" customWidth="1"/>
    <col min="14354" max="14354" width="11" style="1" customWidth="1"/>
    <col min="14355" max="14355" width="11.28515625" style="1" customWidth="1"/>
    <col min="14356" max="14596" width="9.140625" style="1"/>
    <col min="14597" max="14597" width="4.7109375" style="1" customWidth="1"/>
    <col min="14598" max="14598" width="30.140625" style="1" customWidth="1"/>
    <col min="14599" max="14599" width="5.85546875" style="1" customWidth="1"/>
    <col min="14600" max="14600" width="6.85546875" style="1" customWidth="1"/>
    <col min="14601" max="14601" width="9.7109375" style="1" customWidth="1"/>
    <col min="14602" max="14603" width="9.85546875" style="1" customWidth="1"/>
    <col min="14604" max="14604" width="6" style="1" customWidth="1"/>
    <col min="14605" max="14605" width="13.140625" style="1" customWidth="1"/>
    <col min="14606" max="14606" width="15.42578125" style="1" customWidth="1"/>
    <col min="14607" max="14607" width="14.28515625" style="1" customWidth="1"/>
    <col min="14608" max="14608" width="22.7109375" style="1" customWidth="1"/>
    <col min="14609" max="14609" width="13.85546875" style="1" customWidth="1"/>
    <col min="14610" max="14610" width="11" style="1" customWidth="1"/>
    <col min="14611" max="14611" width="11.28515625" style="1" customWidth="1"/>
    <col min="14612" max="14852" width="9.140625" style="1"/>
    <col min="14853" max="14853" width="4.7109375" style="1" customWidth="1"/>
    <col min="14854" max="14854" width="30.140625" style="1" customWidth="1"/>
    <col min="14855" max="14855" width="5.85546875" style="1" customWidth="1"/>
    <col min="14856" max="14856" width="6.85546875" style="1" customWidth="1"/>
    <col min="14857" max="14857" width="9.7109375" style="1" customWidth="1"/>
    <col min="14858" max="14859" width="9.85546875" style="1" customWidth="1"/>
    <col min="14860" max="14860" width="6" style="1" customWidth="1"/>
    <col min="14861" max="14861" width="13.140625" style="1" customWidth="1"/>
    <col min="14862" max="14862" width="15.42578125" style="1" customWidth="1"/>
    <col min="14863" max="14863" width="14.28515625" style="1" customWidth="1"/>
    <col min="14864" max="14864" width="22.7109375" style="1" customWidth="1"/>
    <col min="14865" max="14865" width="13.85546875" style="1" customWidth="1"/>
    <col min="14866" max="14866" width="11" style="1" customWidth="1"/>
    <col min="14867" max="14867" width="11.28515625" style="1" customWidth="1"/>
    <col min="14868" max="15108" width="9.140625" style="1"/>
    <col min="15109" max="15109" width="4.7109375" style="1" customWidth="1"/>
    <col min="15110" max="15110" width="30.140625" style="1" customWidth="1"/>
    <col min="15111" max="15111" width="5.85546875" style="1" customWidth="1"/>
    <col min="15112" max="15112" width="6.85546875" style="1" customWidth="1"/>
    <col min="15113" max="15113" width="9.7109375" style="1" customWidth="1"/>
    <col min="15114" max="15115" width="9.85546875" style="1" customWidth="1"/>
    <col min="15116" max="15116" width="6" style="1" customWidth="1"/>
    <col min="15117" max="15117" width="13.140625" style="1" customWidth="1"/>
    <col min="15118" max="15118" width="15.42578125" style="1" customWidth="1"/>
    <col min="15119" max="15119" width="14.28515625" style="1" customWidth="1"/>
    <col min="15120" max="15120" width="22.7109375" style="1" customWidth="1"/>
    <col min="15121" max="15121" width="13.85546875" style="1" customWidth="1"/>
    <col min="15122" max="15122" width="11" style="1" customWidth="1"/>
    <col min="15123" max="15123" width="11.28515625" style="1" customWidth="1"/>
    <col min="15124" max="15364" width="9.140625" style="1"/>
    <col min="15365" max="15365" width="4.7109375" style="1" customWidth="1"/>
    <col min="15366" max="15366" width="30.140625" style="1" customWidth="1"/>
    <col min="15367" max="15367" width="5.85546875" style="1" customWidth="1"/>
    <col min="15368" max="15368" width="6.85546875" style="1" customWidth="1"/>
    <col min="15369" max="15369" width="9.7109375" style="1" customWidth="1"/>
    <col min="15370" max="15371" width="9.85546875" style="1" customWidth="1"/>
    <col min="15372" max="15372" width="6" style="1" customWidth="1"/>
    <col min="15373" max="15373" width="13.140625" style="1" customWidth="1"/>
    <col min="15374" max="15374" width="15.42578125" style="1" customWidth="1"/>
    <col min="15375" max="15375" width="14.28515625" style="1" customWidth="1"/>
    <col min="15376" max="15376" width="22.7109375" style="1" customWidth="1"/>
    <col min="15377" max="15377" width="13.85546875" style="1" customWidth="1"/>
    <col min="15378" max="15378" width="11" style="1" customWidth="1"/>
    <col min="15379" max="15379" width="11.28515625" style="1" customWidth="1"/>
    <col min="15380" max="15620" width="9.140625" style="1"/>
    <col min="15621" max="15621" width="4.7109375" style="1" customWidth="1"/>
    <col min="15622" max="15622" width="30.140625" style="1" customWidth="1"/>
    <col min="15623" max="15623" width="5.85546875" style="1" customWidth="1"/>
    <col min="15624" max="15624" width="6.85546875" style="1" customWidth="1"/>
    <col min="15625" max="15625" width="9.7109375" style="1" customWidth="1"/>
    <col min="15626" max="15627" width="9.85546875" style="1" customWidth="1"/>
    <col min="15628" max="15628" width="6" style="1" customWidth="1"/>
    <col min="15629" max="15629" width="13.140625" style="1" customWidth="1"/>
    <col min="15630" max="15630" width="15.42578125" style="1" customWidth="1"/>
    <col min="15631" max="15631" width="14.28515625" style="1" customWidth="1"/>
    <col min="15632" max="15632" width="22.7109375" style="1" customWidth="1"/>
    <col min="15633" max="15633" width="13.85546875" style="1" customWidth="1"/>
    <col min="15634" max="15634" width="11" style="1" customWidth="1"/>
    <col min="15635" max="15635" width="11.28515625" style="1" customWidth="1"/>
    <col min="15636" max="15876" width="9.140625" style="1"/>
    <col min="15877" max="15877" width="4.7109375" style="1" customWidth="1"/>
    <col min="15878" max="15878" width="30.140625" style="1" customWidth="1"/>
    <col min="15879" max="15879" width="5.85546875" style="1" customWidth="1"/>
    <col min="15880" max="15880" width="6.85546875" style="1" customWidth="1"/>
    <col min="15881" max="15881" width="9.7109375" style="1" customWidth="1"/>
    <col min="15882" max="15883" width="9.85546875" style="1" customWidth="1"/>
    <col min="15884" max="15884" width="6" style="1" customWidth="1"/>
    <col min="15885" max="15885" width="13.140625" style="1" customWidth="1"/>
    <col min="15886" max="15886" width="15.42578125" style="1" customWidth="1"/>
    <col min="15887" max="15887" width="14.28515625" style="1" customWidth="1"/>
    <col min="15888" max="15888" width="22.7109375" style="1" customWidth="1"/>
    <col min="15889" max="15889" width="13.85546875" style="1" customWidth="1"/>
    <col min="15890" max="15890" width="11" style="1" customWidth="1"/>
    <col min="15891" max="15891" width="11.28515625" style="1" customWidth="1"/>
    <col min="15892" max="16132" width="9.140625" style="1"/>
    <col min="16133" max="16133" width="4.7109375" style="1" customWidth="1"/>
    <col min="16134" max="16134" width="30.140625" style="1" customWidth="1"/>
    <col min="16135" max="16135" width="5.85546875" style="1" customWidth="1"/>
    <col min="16136" max="16136" width="6.85546875" style="1" customWidth="1"/>
    <col min="16137" max="16137" width="9.7109375" style="1" customWidth="1"/>
    <col min="16138" max="16139" width="9.85546875" style="1" customWidth="1"/>
    <col min="16140" max="16140" width="6" style="1" customWidth="1"/>
    <col min="16141" max="16141" width="13.140625" style="1" customWidth="1"/>
    <col min="16142" max="16142" width="15.42578125" style="1" customWidth="1"/>
    <col min="16143" max="16143" width="14.28515625" style="1" customWidth="1"/>
    <col min="16144" max="16144" width="22.7109375" style="1" customWidth="1"/>
    <col min="16145" max="16145" width="13.85546875" style="1" customWidth="1"/>
    <col min="16146" max="16146" width="11" style="1" customWidth="1"/>
    <col min="16147" max="16147" width="11.28515625" style="1" customWidth="1"/>
    <col min="16148" max="16384" width="9.140625" style="1"/>
  </cols>
  <sheetData>
    <row r="1" spans="1:19" ht="15.75" hidden="1">
      <c r="N1" s="2" t="s">
        <v>1</v>
      </c>
    </row>
    <row r="2" spans="1:19" ht="15.75">
      <c r="N2" s="2"/>
      <c r="Q2" s="96"/>
      <c r="R2" s="96"/>
      <c r="S2" s="96"/>
    </row>
    <row r="3" spans="1:19" ht="60.75" customHeight="1">
      <c r="A3" s="123" t="s">
        <v>27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</row>
    <row r="4" spans="1:19" ht="15.75" customHeight="1">
      <c r="A4" s="11"/>
      <c r="B4" s="11"/>
      <c r="C4" s="28"/>
      <c r="D4" s="11"/>
      <c r="E4" s="11"/>
      <c r="F4" s="22"/>
      <c r="G4" s="22"/>
      <c r="H4" s="22"/>
      <c r="I4" s="47"/>
      <c r="J4" s="47"/>
      <c r="K4" s="47"/>
      <c r="L4" s="11"/>
      <c r="M4" s="47"/>
      <c r="N4" s="11"/>
      <c r="O4" s="11"/>
      <c r="P4" s="11"/>
      <c r="Q4" s="11"/>
      <c r="R4" s="11"/>
      <c r="S4" s="11"/>
    </row>
    <row r="5" spans="1:19" ht="48" customHeight="1">
      <c r="A5" s="124" t="s">
        <v>18</v>
      </c>
      <c r="B5" s="106"/>
      <c r="C5" s="27"/>
      <c r="I5" s="1"/>
      <c r="J5" s="1"/>
      <c r="K5" s="1"/>
      <c r="M5" s="1"/>
    </row>
    <row r="6" spans="1:19" ht="32.25" customHeight="1">
      <c r="A6" s="124" t="s">
        <v>19</v>
      </c>
      <c r="B6" s="106"/>
      <c r="C6" s="27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42"/>
    </row>
    <row r="7" spans="1:19" ht="12.75" customHeight="1">
      <c r="A7" s="113" t="s">
        <v>2</v>
      </c>
      <c r="B7" s="135" t="s">
        <v>22</v>
      </c>
      <c r="C7" s="136"/>
      <c r="D7" s="149" t="s">
        <v>3</v>
      </c>
      <c r="E7" s="151" t="s">
        <v>0</v>
      </c>
      <c r="F7" s="23"/>
      <c r="G7" s="23"/>
      <c r="H7" s="23"/>
      <c r="I7" s="153"/>
      <c r="J7" s="153"/>
      <c r="K7" s="153"/>
      <c r="L7" s="154"/>
      <c r="M7" s="143" t="s">
        <v>5</v>
      </c>
      <c r="N7" s="144"/>
      <c r="O7" s="145"/>
      <c r="P7" s="146" t="s">
        <v>6</v>
      </c>
      <c r="Q7" s="147"/>
      <c r="R7" s="147"/>
      <c r="S7" s="148"/>
    </row>
    <row r="8" spans="1:19" ht="243.75">
      <c r="A8" s="134"/>
      <c r="B8" s="136"/>
      <c r="C8" s="136"/>
      <c r="D8" s="150"/>
      <c r="E8" s="152"/>
      <c r="F8" s="24"/>
      <c r="G8" s="24"/>
      <c r="H8" s="24"/>
      <c r="I8" s="48" t="s">
        <v>56</v>
      </c>
      <c r="J8" s="48" t="s">
        <v>58</v>
      </c>
      <c r="K8" s="48" t="s">
        <v>59</v>
      </c>
      <c r="L8" s="10" t="s">
        <v>7</v>
      </c>
      <c r="M8" s="53" t="s">
        <v>8</v>
      </c>
      <c r="N8" s="9" t="s">
        <v>9</v>
      </c>
      <c r="O8" s="9" t="s">
        <v>10</v>
      </c>
      <c r="P8" s="9" t="s">
        <v>11</v>
      </c>
      <c r="Q8" s="10" t="s">
        <v>12</v>
      </c>
      <c r="R8" s="10" t="s">
        <v>13</v>
      </c>
      <c r="S8" s="10" t="s">
        <v>14</v>
      </c>
    </row>
    <row r="9" spans="1:19" s="25" customFormat="1" ht="44.25" customHeight="1">
      <c r="A9" s="41">
        <v>1</v>
      </c>
      <c r="B9" s="44" t="s">
        <v>28</v>
      </c>
      <c r="C9" s="45" t="s">
        <v>29</v>
      </c>
      <c r="D9" s="42" t="s">
        <v>25</v>
      </c>
      <c r="E9" s="16">
        <v>15</v>
      </c>
      <c r="F9" s="16" t="e">
        <f>#REF!*E9</f>
        <v>#REF!</v>
      </c>
      <c r="G9" s="16">
        <f t="shared" ref="G9:G17" si="0">I9*E9</f>
        <v>20265</v>
      </c>
      <c r="H9" s="16" t="e">
        <f>#REF!*E9</f>
        <v>#REF!</v>
      </c>
      <c r="I9" s="49">
        <v>1351</v>
      </c>
      <c r="J9" s="49">
        <v>1600</v>
      </c>
      <c r="K9" s="52">
        <v>1333</v>
      </c>
      <c r="L9" s="17">
        <v>4</v>
      </c>
      <c r="M9" s="19">
        <f t="shared" ref="M9:M40" si="1">AVERAGE(I9:K9)</f>
        <v>1428</v>
      </c>
      <c r="N9" s="18">
        <f t="shared" ref="N9:N40" si="2">STDEV(I9:K9)</f>
        <v>149.22801345591918</v>
      </c>
      <c r="O9" s="55">
        <f>N9/M9</f>
        <v>0.10450140998313669</v>
      </c>
      <c r="P9" s="19">
        <f t="shared" ref="P9:P40" si="3">((E9/L9)*(SUM((I9:K9))))</f>
        <v>16065</v>
      </c>
      <c r="Q9" s="20">
        <f t="shared" ref="Q9:Q40" si="4">P9/E9</f>
        <v>1071</v>
      </c>
      <c r="R9" s="21">
        <f>ROUND(Q9,2)</f>
        <v>1071</v>
      </c>
      <c r="S9" s="21">
        <f t="shared" ref="S9:S40" si="5">R9*E9</f>
        <v>16065</v>
      </c>
    </row>
    <row r="10" spans="1:19" s="25" customFormat="1" ht="34.5" customHeight="1">
      <c r="A10" s="41">
        <v>2</v>
      </c>
      <c r="B10" s="44" t="s">
        <v>28</v>
      </c>
      <c r="C10" s="45" t="s">
        <v>30</v>
      </c>
      <c r="D10" s="42" t="s">
        <v>25</v>
      </c>
      <c r="E10" s="16">
        <v>14</v>
      </c>
      <c r="F10" s="16" t="e">
        <f>#REF!*E10</f>
        <v>#REF!</v>
      </c>
      <c r="G10" s="16">
        <f t="shared" si="0"/>
        <v>12782</v>
      </c>
      <c r="H10" s="16" t="e">
        <f>#REF!*E10</f>
        <v>#REF!</v>
      </c>
      <c r="I10" s="49">
        <v>913</v>
      </c>
      <c r="J10" s="49">
        <v>1370</v>
      </c>
      <c r="K10" s="52">
        <v>905</v>
      </c>
      <c r="L10" s="17">
        <v>4</v>
      </c>
      <c r="M10" s="19">
        <f t="shared" si="1"/>
        <v>1062.6666666666667</v>
      </c>
      <c r="N10" s="18">
        <f t="shared" si="2"/>
        <v>266.18852968024987</v>
      </c>
      <c r="O10" s="55">
        <f t="shared" ref="O10:O40" si="6">N10/M10</f>
        <v>0.25049108815581855</v>
      </c>
      <c r="P10" s="19">
        <f t="shared" si="3"/>
        <v>11158</v>
      </c>
      <c r="Q10" s="20">
        <f t="shared" si="4"/>
        <v>797</v>
      </c>
      <c r="R10" s="21">
        <f t="shared" ref="R10:R40" si="7">ROUND(Q10,2)</f>
        <v>797</v>
      </c>
      <c r="S10" s="21">
        <f t="shared" si="5"/>
        <v>11158</v>
      </c>
    </row>
    <row r="11" spans="1:19" s="25" customFormat="1" ht="34.5" customHeight="1">
      <c r="A11" s="41">
        <v>3</v>
      </c>
      <c r="B11" s="44" t="s">
        <v>31</v>
      </c>
      <c r="C11" s="45" t="s">
        <v>32</v>
      </c>
      <c r="D11" s="42" t="s">
        <v>25</v>
      </c>
      <c r="E11" s="16">
        <v>26</v>
      </c>
      <c r="F11" s="16" t="e">
        <f>#REF!*E11</f>
        <v>#REF!</v>
      </c>
      <c r="G11" s="16">
        <f t="shared" si="0"/>
        <v>16354</v>
      </c>
      <c r="H11" s="16" t="e">
        <f>#REF!*E11</f>
        <v>#REF!</v>
      </c>
      <c r="I11" s="49">
        <v>629</v>
      </c>
      <c r="J11" s="56">
        <v>1000</v>
      </c>
      <c r="K11" s="52">
        <v>610</v>
      </c>
      <c r="L11" s="17">
        <v>4</v>
      </c>
      <c r="M11" s="19">
        <f t="shared" si="1"/>
        <v>746.33333333333337</v>
      </c>
      <c r="N11" s="18">
        <f t="shared" si="2"/>
        <v>219.88709223902472</v>
      </c>
      <c r="O11" s="29">
        <f t="shared" si="6"/>
        <v>0.29462316959226181</v>
      </c>
      <c r="P11" s="19">
        <f t="shared" si="3"/>
        <v>14553.5</v>
      </c>
      <c r="Q11" s="20">
        <f t="shared" si="4"/>
        <v>559.75</v>
      </c>
      <c r="R11" s="21">
        <f t="shared" si="7"/>
        <v>559.75</v>
      </c>
      <c r="S11" s="21">
        <f t="shared" si="5"/>
        <v>14553.5</v>
      </c>
    </row>
    <row r="12" spans="1:19" s="25" customFormat="1" ht="34.5" customHeight="1">
      <c r="A12" s="41">
        <v>4</v>
      </c>
      <c r="B12" s="44" t="s">
        <v>28</v>
      </c>
      <c r="C12" s="45" t="s">
        <v>33</v>
      </c>
      <c r="D12" s="42" t="s">
        <v>25</v>
      </c>
      <c r="E12" s="16">
        <v>47</v>
      </c>
      <c r="F12" s="16" t="e">
        <f>#REF!*E12</f>
        <v>#REF!</v>
      </c>
      <c r="G12" s="16">
        <f t="shared" si="0"/>
        <v>17202</v>
      </c>
      <c r="H12" s="16" t="e">
        <f>#REF!*E12</f>
        <v>#REF!</v>
      </c>
      <c r="I12" s="49">
        <v>366</v>
      </c>
      <c r="J12" s="56">
        <v>610</v>
      </c>
      <c r="K12" s="52">
        <v>352</v>
      </c>
      <c r="L12" s="17">
        <v>4</v>
      </c>
      <c r="M12" s="19">
        <f t="shared" si="1"/>
        <v>442.66666666666669</v>
      </c>
      <c r="N12" s="18">
        <f t="shared" si="2"/>
        <v>145.08388378222205</v>
      </c>
      <c r="O12" s="29">
        <f t="shared" si="6"/>
        <v>0.32774973745983893</v>
      </c>
      <c r="P12" s="19">
        <f t="shared" si="3"/>
        <v>15604</v>
      </c>
      <c r="Q12" s="20">
        <f t="shared" si="4"/>
        <v>332</v>
      </c>
      <c r="R12" s="21">
        <f t="shared" si="7"/>
        <v>332</v>
      </c>
      <c r="S12" s="21">
        <f t="shared" si="5"/>
        <v>15604</v>
      </c>
    </row>
    <row r="13" spans="1:19" s="25" customFormat="1" ht="34.5" customHeight="1">
      <c r="A13" s="41">
        <v>5</v>
      </c>
      <c r="B13" s="44" t="s">
        <v>28</v>
      </c>
      <c r="C13" s="45" t="s">
        <v>34</v>
      </c>
      <c r="D13" s="42" t="s">
        <v>25</v>
      </c>
      <c r="E13" s="16">
        <v>70</v>
      </c>
      <c r="F13" s="16" t="e">
        <f>#REF!*E13</f>
        <v>#REF!</v>
      </c>
      <c r="G13" s="16">
        <f t="shared" si="0"/>
        <v>12810</v>
      </c>
      <c r="H13" s="16" t="e">
        <f>#REF!*E13</f>
        <v>#REF!</v>
      </c>
      <c r="I13" s="49">
        <v>183</v>
      </c>
      <c r="J13" s="56">
        <v>300</v>
      </c>
      <c r="K13" s="52">
        <v>180</v>
      </c>
      <c r="L13" s="17">
        <v>4</v>
      </c>
      <c r="M13" s="19">
        <f t="shared" si="1"/>
        <v>221</v>
      </c>
      <c r="N13" s="18">
        <f t="shared" si="2"/>
        <v>68.432448443702498</v>
      </c>
      <c r="O13" s="29">
        <f t="shared" si="6"/>
        <v>0.30964908798055429</v>
      </c>
      <c r="P13" s="19">
        <f t="shared" si="3"/>
        <v>11602.5</v>
      </c>
      <c r="Q13" s="20">
        <f t="shared" si="4"/>
        <v>165.75</v>
      </c>
      <c r="R13" s="21">
        <f t="shared" si="7"/>
        <v>165.75</v>
      </c>
      <c r="S13" s="21">
        <f t="shared" si="5"/>
        <v>11602.5</v>
      </c>
    </row>
    <row r="14" spans="1:19" s="25" customFormat="1" ht="34.5" customHeight="1">
      <c r="A14" s="41">
        <v>6</v>
      </c>
      <c r="B14" s="44" t="s">
        <v>28</v>
      </c>
      <c r="C14" s="45" t="s">
        <v>35</v>
      </c>
      <c r="D14" s="42" t="s">
        <v>25</v>
      </c>
      <c r="E14" s="16">
        <v>69</v>
      </c>
      <c r="F14" s="16" t="e">
        <f>#REF!*E14</f>
        <v>#REF!</v>
      </c>
      <c r="G14" s="16">
        <f t="shared" si="0"/>
        <v>8004</v>
      </c>
      <c r="H14" s="16" t="e">
        <f>#REF!*E14</f>
        <v>#REF!</v>
      </c>
      <c r="I14" s="49">
        <v>116</v>
      </c>
      <c r="J14" s="56">
        <v>190</v>
      </c>
      <c r="K14" s="52">
        <v>115</v>
      </c>
      <c r="L14" s="17">
        <v>4</v>
      </c>
      <c r="M14" s="19">
        <f t="shared" si="1"/>
        <v>140.33333333333334</v>
      </c>
      <c r="N14" s="18">
        <f t="shared" si="2"/>
        <v>43.0155010819743</v>
      </c>
      <c r="O14" s="29">
        <f t="shared" si="6"/>
        <v>0.30652376067915177</v>
      </c>
      <c r="P14" s="19">
        <f t="shared" si="3"/>
        <v>7262.25</v>
      </c>
      <c r="Q14" s="20">
        <f t="shared" si="4"/>
        <v>105.25</v>
      </c>
      <c r="R14" s="21">
        <f t="shared" si="7"/>
        <v>105.25</v>
      </c>
      <c r="S14" s="21">
        <f t="shared" si="5"/>
        <v>7262.25</v>
      </c>
    </row>
    <row r="15" spans="1:19" s="25" customFormat="1" ht="34.5" customHeight="1">
      <c r="A15" s="41">
        <v>7</v>
      </c>
      <c r="B15" s="44" t="s">
        <v>36</v>
      </c>
      <c r="C15" s="45" t="s">
        <v>37</v>
      </c>
      <c r="D15" s="42" t="s">
        <v>25</v>
      </c>
      <c r="E15" s="16">
        <v>7</v>
      </c>
      <c r="F15" s="16" t="e">
        <f>#REF!*E15</f>
        <v>#REF!</v>
      </c>
      <c r="G15" s="16">
        <f t="shared" si="0"/>
        <v>9709</v>
      </c>
      <c r="H15" s="16" t="e">
        <f>#REF!*E15</f>
        <v>#REF!</v>
      </c>
      <c r="I15" s="49">
        <v>1387</v>
      </c>
      <c r="J15" s="56">
        <v>2300</v>
      </c>
      <c r="K15" s="52">
        <v>1360</v>
      </c>
      <c r="L15" s="17">
        <v>4</v>
      </c>
      <c r="M15" s="19">
        <f t="shared" si="1"/>
        <v>1682.3333333333333</v>
      </c>
      <c r="N15" s="18">
        <f t="shared" si="2"/>
        <v>535.08535144716211</v>
      </c>
      <c r="O15" s="29">
        <f t="shared" si="6"/>
        <v>0.31806143339439003</v>
      </c>
      <c r="P15" s="19">
        <f t="shared" si="3"/>
        <v>8832.25</v>
      </c>
      <c r="Q15" s="20">
        <f t="shared" si="4"/>
        <v>1261.75</v>
      </c>
      <c r="R15" s="21">
        <f t="shared" si="7"/>
        <v>1261.75</v>
      </c>
      <c r="S15" s="21">
        <f t="shared" si="5"/>
        <v>8832.25</v>
      </c>
    </row>
    <row r="16" spans="1:19" s="25" customFormat="1" ht="34.5" customHeight="1">
      <c r="A16" s="41">
        <v>8</v>
      </c>
      <c r="B16" s="44" t="s">
        <v>36</v>
      </c>
      <c r="C16" s="45" t="s">
        <v>38</v>
      </c>
      <c r="D16" s="42" t="s">
        <v>25</v>
      </c>
      <c r="E16" s="16">
        <v>15</v>
      </c>
      <c r="F16" s="16" t="e">
        <f>#REF!*E16</f>
        <v>#REF!</v>
      </c>
      <c r="G16" s="16">
        <f t="shared" si="0"/>
        <v>15600</v>
      </c>
      <c r="H16" s="16" t="e">
        <f>#REF!*E16</f>
        <v>#REF!</v>
      </c>
      <c r="I16" s="49">
        <v>1040</v>
      </c>
      <c r="J16" s="56">
        <v>1900</v>
      </c>
      <c r="K16" s="52">
        <v>1310</v>
      </c>
      <c r="L16" s="17">
        <v>4</v>
      </c>
      <c r="M16" s="19">
        <f t="shared" si="1"/>
        <v>1416.6666666666667</v>
      </c>
      <c r="N16" s="18">
        <f t="shared" si="2"/>
        <v>439.81056528161474</v>
      </c>
      <c r="O16" s="29">
        <f t="shared" si="6"/>
        <v>0.31045451666937507</v>
      </c>
      <c r="P16" s="19">
        <f t="shared" si="3"/>
        <v>15937.5</v>
      </c>
      <c r="Q16" s="20">
        <f t="shared" si="4"/>
        <v>1062.5</v>
      </c>
      <c r="R16" s="21">
        <f t="shared" si="7"/>
        <v>1062.5</v>
      </c>
      <c r="S16" s="21">
        <f t="shared" si="5"/>
        <v>15937.5</v>
      </c>
    </row>
    <row r="17" spans="1:20" s="25" customFormat="1" ht="34.5" customHeight="1">
      <c r="A17" s="41">
        <v>9</v>
      </c>
      <c r="B17" s="44" t="s">
        <v>36</v>
      </c>
      <c r="C17" s="45" t="s">
        <v>39</v>
      </c>
      <c r="D17" s="42" t="s">
        <v>25</v>
      </c>
      <c r="E17" s="16">
        <v>8</v>
      </c>
      <c r="F17" s="16" t="e">
        <f>#REF!*E17</f>
        <v>#REF!</v>
      </c>
      <c r="G17" s="16">
        <f t="shared" si="0"/>
        <v>6144</v>
      </c>
      <c r="H17" s="16" t="e">
        <f>#REF!*E17</f>
        <v>#REF!</v>
      </c>
      <c r="I17" s="49">
        <v>768</v>
      </c>
      <c r="J17" s="56">
        <v>1300</v>
      </c>
      <c r="K17" s="52">
        <v>843</v>
      </c>
      <c r="L17" s="17">
        <v>4</v>
      </c>
      <c r="M17" s="19">
        <f t="shared" si="1"/>
        <v>970.33333333333337</v>
      </c>
      <c r="N17" s="18">
        <f t="shared" si="2"/>
        <v>287.95196358652123</v>
      </c>
      <c r="O17" s="29">
        <f t="shared" si="6"/>
        <v>0.29675571650964055</v>
      </c>
      <c r="P17" s="19">
        <f t="shared" si="3"/>
        <v>5822</v>
      </c>
      <c r="Q17" s="20">
        <f t="shared" si="4"/>
        <v>727.75</v>
      </c>
      <c r="R17" s="21">
        <f t="shared" si="7"/>
        <v>727.75</v>
      </c>
      <c r="S17" s="21">
        <f t="shared" si="5"/>
        <v>5822</v>
      </c>
    </row>
    <row r="18" spans="1:20" ht="34.5" customHeight="1">
      <c r="A18" s="41">
        <v>10</v>
      </c>
      <c r="B18" s="44" t="s">
        <v>36</v>
      </c>
      <c r="C18" s="45" t="s">
        <v>40</v>
      </c>
      <c r="D18" s="42" t="s">
        <v>25</v>
      </c>
      <c r="E18" s="35">
        <v>6</v>
      </c>
      <c r="F18" s="35" t="e">
        <f>SUM(F9:F17)</f>
        <v>#REF!</v>
      </c>
      <c r="G18" s="35">
        <f>SUM(G9:G17)</f>
        <v>118870</v>
      </c>
      <c r="H18" s="35" t="e">
        <f>SUM(H9:H17)</f>
        <v>#REF!</v>
      </c>
      <c r="I18" s="36">
        <v>659</v>
      </c>
      <c r="J18" s="60">
        <v>1050</v>
      </c>
      <c r="K18" s="36">
        <v>645</v>
      </c>
      <c r="L18" s="17">
        <v>4</v>
      </c>
      <c r="M18" s="19">
        <f t="shared" si="1"/>
        <v>784.66666666666663</v>
      </c>
      <c r="N18" s="18">
        <f t="shared" si="2"/>
        <v>229.8920036306904</v>
      </c>
      <c r="O18" s="29">
        <f t="shared" si="6"/>
        <v>0.29298046342059103</v>
      </c>
      <c r="P18" s="19">
        <f t="shared" si="3"/>
        <v>3531</v>
      </c>
      <c r="Q18" s="20">
        <f t="shared" si="4"/>
        <v>588.5</v>
      </c>
      <c r="R18" s="21">
        <f t="shared" si="7"/>
        <v>588.5</v>
      </c>
      <c r="S18" s="21">
        <f t="shared" si="5"/>
        <v>3531</v>
      </c>
    </row>
    <row r="19" spans="1:20" ht="34.5" customHeight="1">
      <c r="A19" s="41">
        <v>11</v>
      </c>
      <c r="B19" s="44" t="s">
        <v>36</v>
      </c>
      <c r="C19" s="45" t="s">
        <v>29</v>
      </c>
      <c r="D19" s="42" t="s">
        <v>25</v>
      </c>
      <c r="E19" s="37">
        <v>4</v>
      </c>
      <c r="F19" s="38"/>
      <c r="G19" s="38"/>
      <c r="H19" s="38"/>
      <c r="I19" s="57">
        <v>496</v>
      </c>
      <c r="J19" s="58">
        <v>700</v>
      </c>
      <c r="K19" s="57">
        <v>490</v>
      </c>
      <c r="L19" s="17">
        <v>4</v>
      </c>
      <c r="M19" s="19">
        <f t="shared" si="1"/>
        <v>562</v>
      </c>
      <c r="N19" s="18">
        <f t="shared" si="2"/>
        <v>119.54915307102765</v>
      </c>
      <c r="O19" s="29">
        <f t="shared" si="6"/>
        <v>0.21272091293777162</v>
      </c>
      <c r="P19" s="19">
        <f t="shared" si="3"/>
        <v>1686</v>
      </c>
      <c r="Q19" s="20">
        <f t="shared" si="4"/>
        <v>421.5</v>
      </c>
      <c r="R19" s="21">
        <f t="shared" si="7"/>
        <v>421.5</v>
      </c>
      <c r="S19" s="21">
        <f t="shared" si="5"/>
        <v>1686</v>
      </c>
    </row>
    <row r="20" spans="1:20" ht="34.5" customHeight="1">
      <c r="A20" s="41">
        <v>12</v>
      </c>
      <c r="B20" s="44" t="s">
        <v>41</v>
      </c>
      <c r="C20" s="45" t="s">
        <v>42</v>
      </c>
      <c r="D20" s="42" t="s">
        <v>25</v>
      </c>
      <c r="E20" s="37">
        <v>20</v>
      </c>
      <c r="F20" s="38"/>
      <c r="G20" s="38"/>
      <c r="H20" s="38"/>
      <c r="I20" s="57">
        <v>243</v>
      </c>
      <c r="J20" s="57">
        <v>250</v>
      </c>
      <c r="K20" s="57">
        <v>238</v>
      </c>
      <c r="L20" s="17">
        <v>4</v>
      </c>
      <c r="M20" s="19">
        <f t="shared" si="1"/>
        <v>243.66666666666666</v>
      </c>
      <c r="N20" s="18">
        <f t="shared" si="2"/>
        <v>6.0277137733417074</v>
      </c>
      <c r="O20" s="55">
        <f t="shared" si="6"/>
        <v>2.4737539425478964E-2</v>
      </c>
      <c r="P20" s="19">
        <f t="shared" si="3"/>
        <v>3655</v>
      </c>
      <c r="Q20" s="20">
        <f t="shared" si="4"/>
        <v>182.75</v>
      </c>
      <c r="R20" s="21">
        <f t="shared" si="7"/>
        <v>182.75</v>
      </c>
      <c r="S20" s="21">
        <f t="shared" si="5"/>
        <v>3655</v>
      </c>
    </row>
    <row r="21" spans="1:20" s="5" customFormat="1" ht="34.5" customHeight="1">
      <c r="A21" s="41">
        <v>13</v>
      </c>
      <c r="B21" s="44" t="s">
        <v>43</v>
      </c>
      <c r="C21" s="45" t="s">
        <v>44</v>
      </c>
      <c r="D21" s="42" t="s">
        <v>25</v>
      </c>
      <c r="E21" s="37">
        <v>1</v>
      </c>
      <c r="F21" s="39"/>
      <c r="G21" s="39"/>
      <c r="H21" s="39"/>
      <c r="I21" s="57">
        <v>20320.23</v>
      </c>
      <c r="J21" s="57">
        <v>20250</v>
      </c>
      <c r="K21" s="57">
        <v>18370</v>
      </c>
      <c r="L21" s="17">
        <v>4</v>
      </c>
      <c r="M21" s="19">
        <f t="shared" si="1"/>
        <v>19646.743333333332</v>
      </c>
      <c r="N21" s="18">
        <f t="shared" si="2"/>
        <v>1106.2496181392937</v>
      </c>
      <c r="O21" s="55">
        <f t="shared" si="6"/>
        <v>5.6307022460175014E-2</v>
      </c>
      <c r="P21" s="19">
        <f t="shared" si="3"/>
        <v>14735.057499999999</v>
      </c>
      <c r="Q21" s="20">
        <f t="shared" si="4"/>
        <v>14735.057499999999</v>
      </c>
      <c r="R21" s="21">
        <f t="shared" si="7"/>
        <v>14735.06</v>
      </c>
      <c r="S21" s="21">
        <f t="shared" si="5"/>
        <v>14735.06</v>
      </c>
    </row>
    <row r="22" spans="1:20" s="6" customFormat="1" ht="34.5" customHeight="1">
      <c r="A22" s="41">
        <v>14</v>
      </c>
      <c r="B22" s="44" t="s">
        <v>43</v>
      </c>
      <c r="C22" s="45" t="s">
        <v>37</v>
      </c>
      <c r="D22" s="42" t="s">
        <v>25</v>
      </c>
      <c r="E22" s="37">
        <v>7</v>
      </c>
      <c r="F22" s="40"/>
      <c r="G22" s="40"/>
      <c r="H22" s="40"/>
      <c r="I22" s="57">
        <v>13183.31</v>
      </c>
      <c r="J22" s="57">
        <v>13970</v>
      </c>
      <c r="K22" s="57">
        <v>10680</v>
      </c>
      <c r="L22" s="17">
        <v>4</v>
      </c>
      <c r="M22" s="19">
        <f t="shared" si="1"/>
        <v>12611.103333333333</v>
      </c>
      <c r="N22" s="18">
        <f t="shared" si="2"/>
        <v>1718.0193107277191</v>
      </c>
      <c r="O22" s="55">
        <f t="shared" si="6"/>
        <v>0.13623069015592762</v>
      </c>
      <c r="P22" s="19">
        <f t="shared" si="3"/>
        <v>66208.292499999996</v>
      </c>
      <c r="Q22" s="20">
        <f t="shared" si="4"/>
        <v>9458.3274999999994</v>
      </c>
      <c r="R22" s="21">
        <f t="shared" si="7"/>
        <v>9458.33</v>
      </c>
      <c r="S22" s="21">
        <f t="shared" si="5"/>
        <v>66208.31</v>
      </c>
    </row>
    <row r="23" spans="1:20" s="5" customFormat="1" ht="34.5" customHeight="1">
      <c r="A23" s="41">
        <v>15</v>
      </c>
      <c r="B23" s="44" t="s">
        <v>43</v>
      </c>
      <c r="C23" s="45" t="s">
        <v>38</v>
      </c>
      <c r="D23" s="42" t="s">
        <v>25</v>
      </c>
      <c r="E23" s="37">
        <v>5</v>
      </c>
      <c r="F23" s="39"/>
      <c r="G23" s="39"/>
      <c r="H23" s="39"/>
      <c r="I23" s="57">
        <v>15700</v>
      </c>
      <c r="J23" s="57">
        <v>10870</v>
      </c>
      <c r="K23" s="57">
        <v>10500</v>
      </c>
      <c r="L23" s="17">
        <v>4</v>
      </c>
      <c r="M23" s="19">
        <f t="shared" si="1"/>
        <v>12356.666666666666</v>
      </c>
      <c r="N23" s="18">
        <f t="shared" si="2"/>
        <v>2901.3157934518854</v>
      </c>
      <c r="O23" s="55">
        <f t="shared" si="6"/>
        <v>0.23479760939723918</v>
      </c>
      <c r="P23" s="19">
        <f t="shared" si="3"/>
        <v>46337.5</v>
      </c>
      <c r="Q23" s="20">
        <f t="shared" si="4"/>
        <v>9267.5</v>
      </c>
      <c r="R23" s="21">
        <f t="shared" si="7"/>
        <v>9267.5</v>
      </c>
      <c r="S23" s="21">
        <f t="shared" si="5"/>
        <v>46337.5</v>
      </c>
    </row>
    <row r="24" spans="1:20" s="5" customFormat="1" ht="34.5" customHeight="1">
      <c r="A24" s="41">
        <v>16</v>
      </c>
      <c r="B24" s="44" t="s">
        <v>43</v>
      </c>
      <c r="C24" s="45" t="s">
        <v>39</v>
      </c>
      <c r="D24" s="42" t="s">
        <v>25</v>
      </c>
      <c r="E24" s="37">
        <v>14</v>
      </c>
      <c r="F24" s="39"/>
      <c r="G24" s="39"/>
      <c r="H24" s="39"/>
      <c r="I24" s="57">
        <v>7200</v>
      </c>
      <c r="J24" s="57">
        <v>7860</v>
      </c>
      <c r="K24" s="57">
        <v>4398</v>
      </c>
      <c r="L24" s="17">
        <v>4</v>
      </c>
      <c r="M24" s="19">
        <f t="shared" si="1"/>
        <v>6486</v>
      </c>
      <c r="N24" s="18">
        <f t="shared" si="2"/>
        <v>1838.1262198227846</v>
      </c>
      <c r="O24" s="55">
        <f t="shared" si="6"/>
        <v>0.28339904715121561</v>
      </c>
      <c r="P24" s="19">
        <f t="shared" si="3"/>
        <v>68103</v>
      </c>
      <c r="Q24" s="20">
        <f t="shared" si="4"/>
        <v>4864.5</v>
      </c>
      <c r="R24" s="21">
        <f t="shared" si="7"/>
        <v>4864.5</v>
      </c>
      <c r="S24" s="21">
        <f t="shared" si="5"/>
        <v>68103</v>
      </c>
      <c r="T24" s="8"/>
    </row>
    <row r="25" spans="1:20" s="7" customFormat="1" ht="34.5" customHeight="1">
      <c r="A25" s="41">
        <v>17</v>
      </c>
      <c r="B25" s="44" t="s">
        <v>43</v>
      </c>
      <c r="C25" s="45" t="s">
        <v>40</v>
      </c>
      <c r="D25" s="42" t="s">
        <v>25</v>
      </c>
      <c r="E25" s="37">
        <v>9</v>
      </c>
      <c r="F25" s="38"/>
      <c r="G25" s="38"/>
      <c r="H25" s="38"/>
      <c r="I25" s="57">
        <v>5328.08</v>
      </c>
      <c r="J25" s="58">
        <v>5600</v>
      </c>
      <c r="K25" s="57">
        <v>2900</v>
      </c>
      <c r="L25" s="17">
        <v>4</v>
      </c>
      <c r="M25" s="19">
        <f t="shared" si="1"/>
        <v>4609.3599999999997</v>
      </c>
      <c r="N25" s="18">
        <f t="shared" si="2"/>
        <v>1486.5795736522159</v>
      </c>
      <c r="O25" s="29">
        <f t="shared" si="6"/>
        <v>0.32251322822522344</v>
      </c>
      <c r="P25" s="19">
        <f t="shared" si="3"/>
        <v>31113.18</v>
      </c>
      <c r="Q25" s="20">
        <f t="shared" si="4"/>
        <v>3457.02</v>
      </c>
      <c r="R25" s="21">
        <f t="shared" si="7"/>
        <v>3457.02</v>
      </c>
      <c r="S25" s="21">
        <f t="shared" si="5"/>
        <v>31113.18</v>
      </c>
    </row>
    <row r="26" spans="1:20" ht="34.5" customHeight="1">
      <c r="A26" s="41">
        <v>18</v>
      </c>
      <c r="B26" s="44" t="s">
        <v>43</v>
      </c>
      <c r="C26" s="45" t="s">
        <v>29</v>
      </c>
      <c r="D26" s="42" t="s">
        <v>25</v>
      </c>
      <c r="E26" s="37">
        <v>10</v>
      </c>
      <c r="F26" s="38"/>
      <c r="G26" s="38"/>
      <c r="H26" s="38"/>
      <c r="I26" s="57">
        <v>3602.4</v>
      </c>
      <c r="J26" s="58">
        <v>3500</v>
      </c>
      <c r="K26" s="57">
        <v>1880</v>
      </c>
      <c r="L26" s="17">
        <v>4</v>
      </c>
      <c r="M26" s="19">
        <f t="shared" si="1"/>
        <v>2994.1333333333332</v>
      </c>
      <c r="N26" s="18">
        <f t="shared" si="2"/>
        <v>966.22526014037419</v>
      </c>
      <c r="O26" s="29">
        <f t="shared" si="6"/>
        <v>0.32270615653067364</v>
      </c>
      <c r="P26" s="19">
        <f t="shared" si="3"/>
        <v>22456</v>
      </c>
      <c r="Q26" s="20">
        <f t="shared" si="4"/>
        <v>2245.6</v>
      </c>
      <c r="R26" s="21">
        <f t="shared" si="7"/>
        <v>2245.6</v>
      </c>
      <c r="S26" s="21">
        <f t="shared" si="5"/>
        <v>22456</v>
      </c>
    </row>
    <row r="27" spans="1:20" s="7" customFormat="1" ht="34.5" customHeight="1">
      <c r="A27" s="41">
        <v>19</v>
      </c>
      <c r="B27" s="44" t="s">
        <v>43</v>
      </c>
      <c r="C27" s="45" t="s">
        <v>45</v>
      </c>
      <c r="D27" s="42" t="s">
        <v>25</v>
      </c>
      <c r="E27" s="37">
        <v>2</v>
      </c>
      <c r="F27" s="38"/>
      <c r="G27" s="38"/>
      <c r="H27" s="38"/>
      <c r="I27" s="57">
        <v>4000</v>
      </c>
      <c r="J27" s="57">
        <v>4310</v>
      </c>
      <c r="K27" s="57">
        <v>3630</v>
      </c>
      <c r="L27" s="17">
        <v>4</v>
      </c>
      <c r="M27" s="19">
        <f t="shared" si="1"/>
        <v>3980</v>
      </c>
      <c r="N27" s="18">
        <f t="shared" si="2"/>
        <v>340.44089061098401</v>
      </c>
      <c r="O27" s="55">
        <f t="shared" si="6"/>
        <v>8.5537912213815084E-2</v>
      </c>
      <c r="P27" s="19">
        <f t="shared" si="3"/>
        <v>5970</v>
      </c>
      <c r="Q27" s="20">
        <f t="shared" si="4"/>
        <v>2985</v>
      </c>
      <c r="R27" s="21">
        <f t="shared" si="7"/>
        <v>2985</v>
      </c>
      <c r="S27" s="21">
        <f t="shared" si="5"/>
        <v>5970</v>
      </c>
    </row>
    <row r="28" spans="1:20" ht="34.5" customHeight="1">
      <c r="A28" s="41">
        <v>20</v>
      </c>
      <c r="B28" s="44" t="s">
        <v>46</v>
      </c>
      <c r="C28" s="45" t="s">
        <v>47</v>
      </c>
      <c r="D28" s="42" t="s">
        <v>25</v>
      </c>
      <c r="E28" s="37">
        <v>4</v>
      </c>
      <c r="F28" s="38"/>
      <c r="G28" s="38"/>
      <c r="H28" s="38"/>
      <c r="I28" s="57">
        <v>878</v>
      </c>
      <c r="J28" s="57">
        <v>910</v>
      </c>
      <c r="K28" s="57">
        <v>1070</v>
      </c>
      <c r="L28" s="17">
        <v>4</v>
      </c>
      <c r="M28" s="19">
        <f t="shared" si="1"/>
        <v>952.66666666666663</v>
      </c>
      <c r="N28" s="18">
        <f t="shared" si="2"/>
        <v>102.86560811725819</v>
      </c>
      <c r="O28" s="55">
        <f t="shared" si="6"/>
        <v>0.10797649557444877</v>
      </c>
      <c r="P28" s="19">
        <f t="shared" si="3"/>
        <v>2858</v>
      </c>
      <c r="Q28" s="20">
        <f t="shared" si="4"/>
        <v>714.5</v>
      </c>
      <c r="R28" s="21">
        <f t="shared" si="7"/>
        <v>714.5</v>
      </c>
      <c r="S28" s="21">
        <f t="shared" si="5"/>
        <v>2858</v>
      </c>
    </row>
    <row r="29" spans="1:20" ht="34.5" customHeight="1">
      <c r="A29" s="41">
        <v>21</v>
      </c>
      <c r="B29" s="44" t="s">
        <v>46</v>
      </c>
      <c r="C29" s="45" t="s">
        <v>48</v>
      </c>
      <c r="D29" s="42" t="s">
        <v>25</v>
      </c>
      <c r="E29" s="37">
        <v>10</v>
      </c>
      <c r="F29" s="38"/>
      <c r="G29" s="38"/>
      <c r="H29" s="38"/>
      <c r="I29" s="57">
        <v>627</v>
      </c>
      <c r="J29" s="57">
        <v>680</v>
      </c>
      <c r="K29" s="57">
        <v>870</v>
      </c>
      <c r="L29" s="17">
        <v>4</v>
      </c>
      <c r="M29" s="19">
        <f t="shared" si="1"/>
        <v>725.66666666666663</v>
      </c>
      <c r="N29" s="18">
        <f t="shared" si="2"/>
        <v>127.77454102180674</v>
      </c>
      <c r="O29" s="55">
        <f t="shared" si="6"/>
        <v>0.1760788346648692</v>
      </c>
      <c r="P29" s="19">
        <f t="shared" si="3"/>
        <v>5442.5</v>
      </c>
      <c r="Q29" s="20">
        <f t="shared" si="4"/>
        <v>544.25</v>
      </c>
      <c r="R29" s="21">
        <f t="shared" si="7"/>
        <v>544.25</v>
      </c>
      <c r="S29" s="21">
        <f t="shared" si="5"/>
        <v>5442.5</v>
      </c>
    </row>
    <row r="30" spans="1:20" ht="34.5" customHeight="1">
      <c r="A30" s="41">
        <v>22</v>
      </c>
      <c r="B30" s="44" t="s">
        <v>46</v>
      </c>
      <c r="C30" s="45" t="s">
        <v>49</v>
      </c>
      <c r="D30" s="42" t="s">
        <v>25</v>
      </c>
      <c r="E30" s="37">
        <v>24</v>
      </c>
      <c r="F30" s="38"/>
      <c r="G30" s="38"/>
      <c r="H30" s="38"/>
      <c r="I30" s="57">
        <v>489</v>
      </c>
      <c r="J30" s="57">
        <v>475</v>
      </c>
      <c r="K30" s="57">
        <v>522</v>
      </c>
      <c r="L30" s="17">
        <v>4</v>
      </c>
      <c r="M30" s="19">
        <f t="shared" si="1"/>
        <v>495.33333333333331</v>
      </c>
      <c r="N30" s="18">
        <f t="shared" si="2"/>
        <v>24.131583730317686</v>
      </c>
      <c r="O30" s="55">
        <f t="shared" si="6"/>
        <v>4.8717867557841896E-2</v>
      </c>
      <c r="P30" s="19">
        <f t="shared" si="3"/>
        <v>8916</v>
      </c>
      <c r="Q30" s="20">
        <f t="shared" si="4"/>
        <v>371.5</v>
      </c>
      <c r="R30" s="21">
        <f t="shared" si="7"/>
        <v>371.5</v>
      </c>
      <c r="S30" s="21">
        <f t="shared" si="5"/>
        <v>8916</v>
      </c>
    </row>
    <row r="31" spans="1:20" ht="34.5" customHeight="1">
      <c r="A31" s="41">
        <v>23</v>
      </c>
      <c r="B31" s="44" t="s">
        <v>28</v>
      </c>
      <c r="C31" s="45" t="s">
        <v>37</v>
      </c>
      <c r="D31" s="42" t="s">
        <v>25</v>
      </c>
      <c r="E31" s="37">
        <v>2</v>
      </c>
      <c r="F31" s="38"/>
      <c r="G31" s="38"/>
      <c r="H31" s="38"/>
      <c r="I31" s="57">
        <v>7295</v>
      </c>
      <c r="J31" s="57">
        <v>8230</v>
      </c>
      <c r="K31" s="57">
        <v>7250</v>
      </c>
      <c r="L31" s="17">
        <v>4</v>
      </c>
      <c r="M31" s="19">
        <f t="shared" si="1"/>
        <v>7591.666666666667</v>
      </c>
      <c r="N31" s="18">
        <f t="shared" si="2"/>
        <v>553.2705787707614</v>
      </c>
      <c r="O31" s="55">
        <f t="shared" si="6"/>
        <v>7.2878671188245189E-2</v>
      </c>
      <c r="P31" s="19">
        <f t="shared" si="3"/>
        <v>11387.5</v>
      </c>
      <c r="Q31" s="20">
        <f t="shared" si="4"/>
        <v>5693.75</v>
      </c>
      <c r="R31" s="21">
        <f t="shared" si="7"/>
        <v>5693.75</v>
      </c>
      <c r="S31" s="21">
        <f t="shared" si="5"/>
        <v>11387.5</v>
      </c>
    </row>
    <row r="32" spans="1:20" ht="34.5" customHeight="1">
      <c r="A32" s="41">
        <v>24</v>
      </c>
      <c r="B32" s="44" t="s">
        <v>28</v>
      </c>
      <c r="C32" s="45" t="s">
        <v>38</v>
      </c>
      <c r="D32" s="42" t="s">
        <v>25</v>
      </c>
      <c r="E32" s="37">
        <v>3</v>
      </c>
      <c r="F32" s="38"/>
      <c r="G32" s="38"/>
      <c r="H32" s="38"/>
      <c r="I32" s="57">
        <v>6096</v>
      </c>
      <c r="J32" s="57">
        <v>6855</v>
      </c>
      <c r="K32" s="57">
        <v>6100</v>
      </c>
      <c r="L32" s="17">
        <v>4</v>
      </c>
      <c r="M32" s="19">
        <f t="shared" si="1"/>
        <v>6350.333333333333</v>
      </c>
      <c r="N32" s="18">
        <f t="shared" si="2"/>
        <v>437.05872984455232</v>
      </c>
      <c r="O32" s="55">
        <f t="shared" si="6"/>
        <v>6.8824533595803733E-2</v>
      </c>
      <c r="P32" s="19">
        <f t="shared" si="3"/>
        <v>14288.25</v>
      </c>
      <c r="Q32" s="20">
        <f t="shared" si="4"/>
        <v>4762.75</v>
      </c>
      <c r="R32" s="21">
        <f t="shared" si="7"/>
        <v>4762.75</v>
      </c>
      <c r="S32" s="21">
        <f t="shared" si="5"/>
        <v>14288.25</v>
      </c>
    </row>
    <row r="33" spans="1:19" ht="34.5" customHeight="1">
      <c r="A33" s="41">
        <v>25</v>
      </c>
      <c r="B33" s="44" t="s">
        <v>28</v>
      </c>
      <c r="C33" s="45" t="s">
        <v>40</v>
      </c>
      <c r="D33" s="42" t="s">
        <v>25</v>
      </c>
      <c r="E33" s="37">
        <v>4</v>
      </c>
      <c r="F33" s="38"/>
      <c r="G33" s="38"/>
      <c r="H33" s="38"/>
      <c r="I33" s="57">
        <v>2556</v>
      </c>
      <c r="J33" s="57">
        <v>2910</v>
      </c>
      <c r="K33" s="57">
        <v>2560</v>
      </c>
      <c r="L33" s="17">
        <v>4</v>
      </c>
      <c r="M33" s="19">
        <f t="shared" si="1"/>
        <v>2675.3333333333335</v>
      </c>
      <c r="N33" s="18">
        <f t="shared" si="2"/>
        <v>203.2371357142521</v>
      </c>
      <c r="O33" s="55">
        <f t="shared" si="6"/>
        <v>7.5967033035479234E-2</v>
      </c>
      <c r="P33" s="19">
        <f t="shared" si="3"/>
        <v>8026</v>
      </c>
      <c r="Q33" s="20">
        <f t="shared" si="4"/>
        <v>2006.5</v>
      </c>
      <c r="R33" s="21">
        <f t="shared" si="7"/>
        <v>2006.5</v>
      </c>
      <c r="S33" s="21">
        <f t="shared" si="5"/>
        <v>8026</v>
      </c>
    </row>
    <row r="34" spans="1:19" ht="34.5" customHeight="1">
      <c r="A34" s="41">
        <v>26</v>
      </c>
      <c r="B34" s="44" t="s">
        <v>28</v>
      </c>
      <c r="C34" s="45" t="s">
        <v>29</v>
      </c>
      <c r="D34" s="42" t="s">
        <v>25</v>
      </c>
      <c r="E34" s="37">
        <v>4</v>
      </c>
      <c r="F34" s="38"/>
      <c r="G34" s="38"/>
      <c r="H34" s="38"/>
      <c r="I34" s="57">
        <v>1695</v>
      </c>
      <c r="J34" s="57">
        <v>1930</v>
      </c>
      <c r="K34" s="57">
        <v>1690</v>
      </c>
      <c r="L34" s="17">
        <v>4</v>
      </c>
      <c r="M34" s="19">
        <f t="shared" si="1"/>
        <v>1771.6666666666667</v>
      </c>
      <c r="N34" s="18">
        <f t="shared" si="2"/>
        <v>137.14347718113805</v>
      </c>
      <c r="O34" s="55">
        <f t="shared" si="6"/>
        <v>7.7409300384461741E-2</v>
      </c>
      <c r="P34" s="19">
        <f t="shared" si="3"/>
        <v>5315</v>
      </c>
      <c r="Q34" s="20">
        <f t="shared" si="4"/>
        <v>1328.75</v>
      </c>
      <c r="R34" s="21">
        <f t="shared" si="7"/>
        <v>1328.75</v>
      </c>
      <c r="S34" s="21">
        <f t="shared" si="5"/>
        <v>5315</v>
      </c>
    </row>
    <row r="35" spans="1:19" ht="34.5" customHeight="1">
      <c r="A35" s="41">
        <v>27</v>
      </c>
      <c r="B35" s="45" t="s">
        <v>50</v>
      </c>
      <c r="C35" s="45" t="s">
        <v>35</v>
      </c>
      <c r="D35" s="42" t="s">
        <v>25</v>
      </c>
      <c r="E35" s="37">
        <v>5</v>
      </c>
      <c r="F35" s="38"/>
      <c r="G35" s="38"/>
      <c r="H35" s="38"/>
      <c r="I35" s="57">
        <v>327</v>
      </c>
      <c r="J35" s="58">
        <v>520</v>
      </c>
      <c r="K35" s="57">
        <v>300</v>
      </c>
      <c r="L35" s="17">
        <v>4</v>
      </c>
      <c r="M35" s="19">
        <f t="shared" si="1"/>
        <v>382.33333333333331</v>
      </c>
      <c r="N35" s="18">
        <f t="shared" si="2"/>
        <v>119.9847212495547</v>
      </c>
      <c r="O35" s="54">
        <f t="shared" si="6"/>
        <v>0.31382228748793733</v>
      </c>
      <c r="P35" s="19">
        <f t="shared" si="3"/>
        <v>1433.75</v>
      </c>
      <c r="Q35" s="20">
        <f t="shared" si="4"/>
        <v>286.75</v>
      </c>
      <c r="R35" s="21">
        <f t="shared" si="7"/>
        <v>286.75</v>
      </c>
      <c r="S35" s="21">
        <f t="shared" si="5"/>
        <v>1433.75</v>
      </c>
    </row>
    <row r="36" spans="1:19" ht="34.5" customHeight="1">
      <c r="A36" s="41">
        <v>28</v>
      </c>
      <c r="B36" s="44" t="s">
        <v>51</v>
      </c>
      <c r="C36" s="45" t="s">
        <v>49</v>
      </c>
      <c r="D36" s="42" t="s">
        <v>25</v>
      </c>
      <c r="E36" s="37">
        <v>4</v>
      </c>
      <c r="F36" s="38"/>
      <c r="G36" s="38"/>
      <c r="H36" s="38"/>
      <c r="I36" s="61">
        <v>970</v>
      </c>
      <c r="J36" s="58">
        <v>8000</v>
      </c>
      <c r="K36" s="57">
        <v>9500</v>
      </c>
      <c r="L36" s="17">
        <v>4</v>
      </c>
      <c r="M36" s="19">
        <f t="shared" si="1"/>
        <v>6156.666666666667</v>
      </c>
      <c r="N36" s="18">
        <f t="shared" si="2"/>
        <v>4553.9689649066931</v>
      </c>
      <c r="O36" s="29">
        <f t="shared" si="6"/>
        <v>0.7396809363681689</v>
      </c>
      <c r="P36" s="19">
        <f t="shared" si="3"/>
        <v>18470</v>
      </c>
      <c r="Q36" s="20">
        <f t="shared" si="4"/>
        <v>4617.5</v>
      </c>
      <c r="R36" s="21">
        <f t="shared" si="7"/>
        <v>4617.5</v>
      </c>
      <c r="S36" s="21">
        <f t="shared" si="5"/>
        <v>18470</v>
      </c>
    </row>
    <row r="37" spans="1:19" ht="34.5" customHeight="1">
      <c r="A37" s="41">
        <v>29</v>
      </c>
      <c r="B37" s="44" t="s">
        <v>52</v>
      </c>
      <c r="C37" s="45" t="s">
        <v>53</v>
      </c>
      <c r="D37" s="42" t="s">
        <v>25</v>
      </c>
      <c r="E37" s="37">
        <v>6</v>
      </c>
      <c r="F37" s="38"/>
      <c r="G37" s="38"/>
      <c r="H37" s="38"/>
      <c r="I37" s="61">
        <v>755</v>
      </c>
      <c r="J37" s="58">
        <v>8130</v>
      </c>
      <c r="K37" s="57">
        <v>6900</v>
      </c>
      <c r="L37" s="17">
        <v>4</v>
      </c>
      <c r="M37" s="19">
        <f t="shared" si="1"/>
        <v>5261.666666666667</v>
      </c>
      <c r="N37" s="18">
        <f t="shared" si="2"/>
        <v>3951.0452203604727</v>
      </c>
      <c r="O37" s="29">
        <f t="shared" si="6"/>
        <v>0.75091135008434706</v>
      </c>
      <c r="P37" s="19">
        <f t="shared" si="3"/>
        <v>23677.5</v>
      </c>
      <c r="Q37" s="20">
        <f t="shared" si="4"/>
        <v>3946.25</v>
      </c>
      <c r="R37" s="21">
        <f t="shared" si="7"/>
        <v>3946.25</v>
      </c>
      <c r="S37" s="21">
        <f t="shared" si="5"/>
        <v>23677.5</v>
      </c>
    </row>
    <row r="38" spans="1:19" ht="34.5" customHeight="1">
      <c r="A38" s="41">
        <v>30</v>
      </c>
      <c r="B38" s="44" t="s">
        <v>52</v>
      </c>
      <c r="C38" s="45" t="s">
        <v>54</v>
      </c>
      <c r="D38" s="42" t="s">
        <v>25</v>
      </c>
      <c r="E38" s="37">
        <v>2</v>
      </c>
      <c r="F38" s="38"/>
      <c r="G38" s="38"/>
      <c r="H38" s="38"/>
      <c r="I38" s="61">
        <v>462</v>
      </c>
      <c r="J38" s="58">
        <v>4600</v>
      </c>
      <c r="K38" s="57">
        <v>3100</v>
      </c>
      <c r="L38" s="17">
        <v>4</v>
      </c>
      <c r="M38" s="19">
        <f t="shared" si="1"/>
        <v>2720.6666666666665</v>
      </c>
      <c r="N38" s="18">
        <f t="shared" si="2"/>
        <v>2094.9179777101858</v>
      </c>
      <c r="O38" s="29">
        <f t="shared" si="6"/>
        <v>0.77000170707308968</v>
      </c>
      <c r="P38" s="19">
        <f t="shared" si="3"/>
        <v>4081</v>
      </c>
      <c r="Q38" s="20">
        <f t="shared" si="4"/>
        <v>2040.5</v>
      </c>
      <c r="R38" s="21">
        <f t="shared" si="7"/>
        <v>2040.5</v>
      </c>
      <c r="S38" s="21">
        <f t="shared" si="5"/>
        <v>4081</v>
      </c>
    </row>
    <row r="39" spans="1:19" ht="34.5" customHeight="1">
      <c r="A39" s="41">
        <v>31</v>
      </c>
      <c r="B39" s="44" t="s">
        <v>51</v>
      </c>
      <c r="C39" s="45" t="s">
        <v>29</v>
      </c>
      <c r="D39" s="42" t="s">
        <v>25</v>
      </c>
      <c r="E39" s="37">
        <v>1</v>
      </c>
      <c r="F39" s="38"/>
      <c r="G39" s="38"/>
      <c r="H39" s="38"/>
      <c r="I39" s="57">
        <v>1571</v>
      </c>
      <c r="J39" s="58">
        <v>2600</v>
      </c>
      <c r="K39" s="57">
        <v>1506</v>
      </c>
      <c r="L39" s="17">
        <v>4</v>
      </c>
      <c r="M39" s="19">
        <f t="shared" si="1"/>
        <v>1892.3333333333333</v>
      </c>
      <c r="N39" s="18">
        <f t="shared" si="2"/>
        <v>613.71844793303467</v>
      </c>
      <c r="O39" s="29">
        <f t="shared" si="6"/>
        <v>0.32431836248002538</v>
      </c>
      <c r="P39" s="19">
        <f t="shared" si="3"/>
        <v>1419.25</v>
      </c>
      <c r="Q39" s="20">
        <f t="shared" si="4"/>
        <v>1419.25</v>
      </c>
      <c r="R39" s="21">
        <f t="shared" si="7"/>
        <v>1419.25</v>
      </c>
      <c r="S39" s="21">
        <f t="shared" si="5"/>
        <v>1419.25</v>
      </c>
    </row>
    <row r="40" spans="1:19" ht="34.5" customHeight="1">
      <c r="A40" s="41">
        <v>32</v>
      </c>
      <c r="B40" s="44" t="s">
        <v>51</v>
      </c>
      <c r="C40" s="45" t="s">
        <v>33</v>
      </c>
      <c r="D40" s="42" t="s">
        <v>25</v>
      </c>
      <c r="E40" s="37">
        <v>1</v>
      </c>
      <c r="F40" s="38"/>
      <c r="G40" s="38"/>
      <c r="H40" s="38"/>
      <c r="I40" s="57">
        <v>414</v>
      </c>
      <c r="J40" s="58">
        <v>650</v>
      </c>
      <c r="K40" s="57">
        <v>377</v>
      </c>
      <c r="L40" s="17">
        <v>4</v>
      </c>
      <c r="M40" s="19">
        <f t="shared" si="1"/>
        <v>480.33333333333331</v>
      </c>
      <c r="N40" s="18">
        <f t="shared" si="2"/>
        <v>148.09568978647999</v>
      </c>
      <c r="O40" s="29">
        <f t="shared" si="6"/>
        <v>0.30831857693229703</v>
      </c>
      <c r="P40" s="19">
        <f t="shared" si="3"/>
        <v>360.25</v>
      </c>
      <c r="Q40" s="20">
        <f t="shared" si="4"/>
        <v>360.25</v>
      </c>
      <c r="R40" s="21">
        <f t="shared" si="7"/>
        <v>360.25</v>
      </c>
      <c r="S40" s="21">
        <f t="shared" si="5"/>
        <v>360.25</v>
      </c>
    </row>
    <row r="41" spans="1:19" ht="34.5" customHeight="1">
      <c r="A41" s="38"/>
      <c r="B41" s="43"/>
      <c r="C41" s="43"/>
      <c r="D41" s="38"/>
      <c r="E41" s="38"/>
      <c r="F41" s="38"/>
      <c r="G41" s="38"/>
      <c r="H41" s="38"/>
      <c r="I41" s="57"/>
      <c r="J41" s="57"/>
      <c r="K41" s="57"/>
      <c r="L41" s="17"/>
      <c r="M41" s="57"/>
      <c r="N41" s="37"/>
      <c r="O41" s="37"/>
      <c r="P41" s="37"/>
      <c r="Q41" s="37"/>
      <c r="R41" s="37"/>
      <c r="S41" s="37"/>
    </row>
    <row r="42" spans="1:19" ht="34.5" customHeight="1">
      <c r="A42" s="38"/>
      <c r="B42" s="38"/>
      <c r="C42" s="38"/>
      <c r="D42" s="38"/>
      <c r="E42" s="38"/>
      <c r="F42" s="38"/>
      <c r="G42" s="38"/>
      <c r="H42" s="38"/>
      <c r="I42" s="50"/>
      <c r="J42" s="50"/>
      <c r="K42" s="50"/>
      <c r="L42" s="38"/>
      <c r="M42" s="50"/>
      <c r="N42" s="38"/>
      <c r="O42" s="38"/>
      <c r="P42" s="38"/>
      <c r="Q42" s="38"/>
      <c r="R42" s="38"/>
      <c r="S42" s="38"/>
    </row>
    <row r="43" spans="1:19" ht="34.5" customHeight="1">
      <c r="A43" s="38"/>
      <c r="B43" s="38"/>
      <c r="C43" s="38"/>
      <c r="D43" s="38"/>
      <c r="E43" s="38"/>
      <c r="F43" s="38"/>
      <c r="G43" s="38"/>
      <c r="H43" s="38"/>
      <c r="I43" s="50"/>
      <c r="J43" s="50"/>
      <c r="K43" s="50"/>
      <c r="L43" s="38"/>
      <c r="M43" s="50"/>
      <c r="N43" s="38"/>
      <c r="O43" s="38"/>
      <c r="P43" s="38"/>
      <c r="Q43" s="38"/>
      <c r="R43" s="38"/>
      <c r="S43" s="38"/>
    </row>
    <row r="44" spans="1:19" ht="34.5" customHeight="1">
      <c r="A44" s="38"/>
      <c r="B44" s="38"/>
      <c r="C44" s="38"/>
      <c r="D44" s="38"/>
      <c r="E44" s="38"/>
      <c r="F44" s="38"/>
      <c r="G44" s="38"/>
      <c r="H44" s="38"/>
      <c r="I44" s="50"/>
      <c r="J44" s="50"/>
      <c r="K44" s="50"/>
      <c r="L44" s="38"/>
      <c r="M44" s="50"/>
      <c r="N44" s="38"/>
      <c r="O44" s="38"/>
      <c r="P44" s="38"/>
      <c r="Q44" s="38"/>
      <c r="R44" s="38"/>
      <c r="S44" s="38"/>
    </row>
    <row r="45" spans="1:19" ht="34.5" customHeight="1">
      <c r="A45" s="38"/>
      <c r="B45" s="38"/>
      <c r="C45" s="38"/>
      <c r="D45" s="38"/>
      <c r="E45" s="38"/>
      <c r="F45" s="38"/>
      <c r="G45" s="38"/>
      <c r="H45" s="38"/>
      <c r="I45" s="50"/>
      <c r="J45" s="50"/>
      <c r="K45" s="50"/>
      <c r="L45" s="38"/>
      <c r="M45" s="50"/>
      <c r="N45" s="38"/>
      <c r="O45" s="38"/>
      <c r="P45" s="38"/>
      <c r="Q45" s="38"/>
      <c r="R45" s="38"/>
      <c r="S45" s="38"/>
    </row>
    <row r="51" spans="1:19" ht="15.75">
      <c r="A51" s="130" t="s">
        <v>15</v>
      </c>
      <c r="B51" s="130"/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4">
        <f>S18</f>
        <v>3531</v>
      </c>
      <c r="N51" s="15" t="s">
        <v>16</v>
      </c>
      <c r="O51" s="4"/>
      <c r="P51" s="4"/>
      <c r="Q51" s="4"/>
      <c r="R51" s="4"/>
      <c r="S51" s="3"/>
    </row>
    <row r="52" spans="1:19" ht="15.75">
      <c r="A52" s="12"/>
      <c r="B52" s="4" t="s">
        <v>24</v>
      </c>
      <c r="C52" s="4"/>
      <c r="D52" s="4"/>
      <c r="E52" s="4"/>
      <c r="F52" s="4"/>
      <c r="G52" s="4"/>
      <c r="H52" s="4"/>
      <c r="I52" s="13"/>
      <c r="J52" s="13"/>
      <c r="K52" s="13"/>
      <c r="L52" s="4"/>
      <c r="M52" s="3"/>
      <c r="N52" s="4"/>
      <c r="O52" s="4"/>
      <c r="P52" s="13" t="e">
        <f>H18</f>
        <v>#REF!</v>
      </c>
      <c r="Q52" s="4" t="s">
        <v>16</v>
      </c>
      <c r="R52" s="4"/>
      <c r="S52" s="3"/>
    </row>
    <row r="53" spans="1:19">
      <c r="A53" s="131" t="s">
        <v>20</v>
      </c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</row>
    <row r="54" spans="1:19">
      <c r="A54" s="131" t="s">
        <v>17</v>
      </c>
      <c r="B54" s="131"/>
      <c r="C54" s="131"/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31"/>
      <c r="P54" s="131"/>
      <c r="Q54" s="131"/>
      <c r="R54" s="131"/>
      <c r="S54" s="131"/>
    </row>
    <row r="55" spans="1:19" ht="15.75" customHeight="1">
      <c r="A55" s="132"/>
      <c r="B55" s="132"/>
      <c r="C55" s="26"/>
      <c r="D55" s="133" t="s">
        <v>26</v>
      </c>
      <c r="E55" s="133"/>
      <c r="F55" s="133"/>
      <c r="G55" s="133"/>
      <c r="H55" s="133"/>
      <c r="I55" s="133"/>
      <c r="J55" s="133"/>
      <c r="K55" s="133"/>
      <c r="L55" s="133"/>
      <c r="M55" s="133"/>
      <c r="N55" s="7"/>
      <c r="O55" s="7"/>
      <c r="P55" s="7"/>
      <c r="Q55" s="7"/>
      <c r="R55" s="7"/>
      <c r="S55" s="7"/>
    </row>
    <row r="56" spans="1:19" ht="15.75">
      <c r="A56" s="129" t="s">
        <v>23</v>
      </c>
      <c r="B56" s="129"/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7"/>
    </row>
  </sheetData>
  <mergeCells count="18">
    <mergeCell ref="A5:B5"/>
    <mergeCell ref="D55:M55"/>
    <mergeCell ref="A56:R56"/>
    <mergeCell ref="A6:B6"/>
    <mergeCell ref="B7:C8"/>
    <mergeCell ref="Q2:S2"/>
    <mergeCell ref="A51:L51"/>
    <mergeCell ref="A53:S53"/>
    <mergeCell ref="A54:S54"/>
    <mergeCell ref="A55:B55"/>
    <mergeCell ref="D6:S6"/>
    <mergeCell ref="M7:O7"/>
    <mergeCell ref="P7:S7"/>
    <mergeCell ref="A3:S3"/>
    <mergeCell ref="A7:A8"/>
    <mergeCell ref="D7:D8"/>
    <mergeCell ref="E7:E8"/>
    <mergeCell ref="I7:L7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С Техмаркетом</vt:lpstr>
      <vt:lpstr>Основной </vt:lpstr>
      <vt:lpstr>3 КП</vt:lpstr>
      <vt:lpstr>Лист1</vt:lpstr>
      <vt:lpstr>Лист4</vt:lpstr>
      <vt:lpstr>'С Техмаркетом'!Область_печати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2026-08-27T10:38:25Z</dcterms:modified>
</cp:coreProperties>
</file>