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rektorats\КОНТРАКТНАЯ СЛУЖБА\1. ЗАКУПКИ\6. ЗАКУПКИ 2026 г\44-ФЗ\1. Единственный поставщик _п .5 ,4  ч1.ст 93\82. Изготовеление и поставка сувенирной продукции\"/>
    </mc:Choice>
  </mc:AlternateContent>
  <bookViews>
    <workbookView xWindow="0" yWindow="0" windowWidth="28605" windowHeight="11715"/>
  </bookViews>
  <sheets>
    <sheet name="товар " sheetId="1" r:id="rId1"/>
  </sheets>
  <definedNames>
    <definedName name="_xlnm.Print_Area" localSheetId="0">'товар '!$A$1:$N$32</definedName>
  </definedNames>
  <calcPr calcId="152511" fullPrecision="0"/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2" i="1"/>
  <c r="N18" i="1" l="1"/>
  <c r="E22" i="1"/>
  <c r="M24" i="1" l="1"/>
</calcChain>
</file>

<file path=xl/sharedStrings.xml><?xml version="1.0" encoding="utf-8"?>
<sst xmlns="http://schemas.openxmlformats.org/spreadsheetml/2006/main" count="57" uniqueCount="52">
  <si>
    <t xml:space="preserve">Расчет и обоснование начальной (максимальной) цены контракта
</t>
  </si>
  <si>
    <t>Предмет контракта</t>
  </si>
  <si>
    <t>Используемый метод определения НМЦК с обоснованием: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</si>
  <si>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</si>
  <si>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руб.</t>
  </si>
  <si>
    <t>Средняя арифметическая цена за ед&lt;ц&gt;</t>
  </si>
  <si>
    <t>Среднее квадратическое отклонение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</si>
  <si>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</si>
  <si>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</si>
  <si>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№ п/п</t>
  </si>
  <si>
    <t>Ед. изм.</t>
  </si>
  <si>
    <t>Итого</t>
  </si>
  <si>
    <t>* Значение коэффициента вариации цен менее 33%, следовательно, совокупность ценовых значений является однородной.</t>
  </si>
  <si>
    <t>Однородность совокупности значений выявленных цен, используемых в расчете НМЦК*</t>
  </si>
  <si>
    <t>** При определении Н(М)ЦК  Заказчиком применяется Приказ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(Метод сопоставимых рыночных цен (анализ рынка))</t>
  </si>
  <si>
    <t>НМЦК, определяемая методом сопоставимых рыночных цен (анализа рынка)**</t>
  </si>
  <si>
    <t>Количество товара</t>
  </si>
  <si>
    <t>ОКПД 2 (КТРУ)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</si>
  <si>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поставки, полученных по запросу от потенциальных Исполнителей.</t>
  </si>
  <si>
    <t xml:space="preserve">По произведенным Заказчиком расчетам среднее квадратичное отклонение составило </t>
  </si>
  <si>
    <t>В результате проведенного расчета НМЦК, рассчитанная заказчиком методом сопоставимых рыночных цен (анализа рынка) составила:</t>
  </si>
  <si>
    <t>руб.</t>
  </si>
  <si>
    <t>***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</si>
  <si>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Поскольку коэффициент вариации цены менее 33%, совокупность значений, используемых в расчете, при определении НМЦК считается однородной  и не требуется дополнительные исследования в целях увеличения количества ценовой информации, используемой в расчетах</t>
  </si>
  <si>
    <t>Основные характеристики объекта закупки</t>
  </si>
  <si>
    <t>Наименование товара</t>
  </si>
  <si>
    <t>Работник контрактной службы: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</si>
  <si>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</si>
  <si>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</si>
  <si>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</si>
  <si>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В соответствиии с требованиями закупочной сессии ЕАТ</t>
  </si>
  <si>
    <t>специалист</t>
  </si>
  <si>
    <t>шт</t>
  </si>
  <si>
    <t xml:space="preserve">Приложение к закупочной сессии ЕАТ
 «Изготоваление и поставка сувенирной продукции»
</t>
  </si>
  <si>
    <t>Изготовление и поставка сувенирной продукции</t>
  </si>
  <si>
    <t>Дата подготовки обоснования НМЦК: 17.08.2026</t>
  </si>
  <si>
    <t>Егорова С.В.</t>
  </si>
  <si>
    <t>Наклейка 3D</t>
  </si>
  <si>
    <t>Брелок (ремувка)</t>
  </si>
  <si>
    <t>13.96.17.129</t>
  </si>
  <si>
    <t>Поставщик №1, вх. № 05.8-72/1 от 03.08.2026</t>
  </si>
  <si>
    <t>Поставщик №2, вх. № 05.8-72/2 от 03.08.2026</t>
  </si>
  <si>
    <t>Поставщик №3, вх. № 05.8-72/3 от 03.08.2026</t>
  </si>
  <si>
    <t>25.99.99.229</t>
  </si>
  <si>
    <t>Папка пластикова</t>
  </si>
  <si>
    <t>Ручка канцелярская</t>
  </si>
  <si>
    <t xml:space="preserve">Блокнот </t>
  </si>
  <si>
    <t>Открытка печатная</t>
  </si>
  <si>
    <t>22.29.25.000-00000009</t>
  </si>
  <si>
    <t>32.99.12.110-00000008</t>
  </si>
  <si>
    <t>17.23.13.191-00000002</t>
  </si>
  <si>
    <t>58.19.11.100-00000001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</si>
</sst>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########"/>
    <numFmt numFmtId="165" formatCode="0.0"/>
  </numFmts>
  <fonts count="29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</borders>
  <cellStyleXfs count="2">
    <xf numFmtId="0" fontId="0" fillId="0" borderId="0"/>
    <xf numFmtId="0" fontId="5" fillId="0" borderId="0"/>
  </cellStyleXfs>
  <cellXfs count="92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justify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2" fontId="8" fillId="0" borderId="0" xfId="0" applyNumberFormat="1" applyFont="1" applyFill="1"/>
    <xf numFmtId="0" fontId="4" fillId="0" borderId="0" xfId="0" applyFont="1"/>
    <xf numFmtId="4" fontId="10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4" fontId="11" fillId="2" borderId="0" xfId="0" applyNumberFormat="1" applyFont="1" applyFill="1" applyBorder="1" applyAlignment="1">
      <alignment vertical="center"/>
    </xf>
    <xf numFmtId="0" fontId="12" fillId="0" borderId="0" xfId="0" applyFont="1" applyFill="1"/>
    <xf numFmtId="4" fontId="13" fillId="2" borderId="0" xfId="0" applyNumberFormat="1" applyFont="1" applyFill="1" applyAlignment="1">
      <alignment horizontal="center" vertical="top"/>
    </xf>
    <xf numFmtId="0" fontId="14" fillId="0" borderId="0" xfId="0" applyFont="1" applyFill="1"/>
    <xf numFmtId="4" fontId="15" fillId="2" borderId="0" xfId="0" applyNumberFormat="1" applyFont="1" applyFill="1" applyBorder="1" applyAlignment="1">
      <alignment horizontal="center" vertical="center"/>
    </xf>
    <xf numFmtId="4" fontId="11" fillId="2" borderId="0" xfId="0" applyNumberFormat="1" applyFont="1" applyFill="1" applyBorder="1" applyAlignment="1">
      <alignment horizontal="center" vertical="center"/>
    </xf>
    <xf numFmtId="4" fontId="17" fillId="2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/>
    <xf numFmtId="4" fontId="21" fillId="2" borderId="0" xfId="0" applyNumberFormat="1" applyFont="1" applyFill="1" applyBorder="1" applyAlignment="1">
      <alignment vertical="center"/>
    </xf>
    <xf numFmtId="0" fontId="19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4" fillId="0" borderId="0" xfId="1" applyFont="1" applyFill="1" applyAlignment="1">
      <alignment vertical="center"/>
    </xf>
    <xf numFmtId="0" fontId="23" fillId="0" borderId="1" xfId="0" applyFont="1" applyFill="1" applyBorder="1" applyAlignment="1">
      <alignment horizontal="center" vertical="center" textRotation="90" wrapText="1"/>
    </xf>
    <xf numFmtId="0" fontId="25" fillId="0" borderId="1" xfId="0" applyFont="1" applyFill="1" applyBorder="1" applyAlignment="1">
      <alignment horizontal="center" vertical="center" wrapText="1"/>
    </xf>
    <xf numFmtId="164" fontId="26" fillId="0" borderId="1" xfId="0" applyNumberFormat="1" applyFont="1" applyFill="1" applyBorder="1" applyAlignment="1">
      <alignment horizontal="center" vertical="center"/>
    </xf>
    <xf numFmtId="164" fontId="25" fillId="0" borderId="1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25" fillId="2" borderId="6" xfId="0" applyNumberFormat="1" applyFont="1" applyFill="1" applyBorder="1" applyAlignment="1">
      <alignment horizontal="center" vertical="center" wrapText="1"/>
    </xf>
    <xf numFmtId="165" fontId="28" fillId="0" borderId="0" xfId="0" applyNumberFormat="1" applyFont="1" applyFill="1"/>
    <xf numFmtId="0" fontId="11" fillId="0" borderId="1" xfId="0" applyFont="1" applyFill="1" applyBorder="1" applyAlignment="1">
      <alignment vertical="top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22" fillId="0" borderId="18" xfId="0" applyFont="1" applyFill="1" applyBorder="1" applyAlignment="1">
      <alignment horizontal="left"/>
    </xf>
    <xf numFmtId="0" fontId="23" fillId="0" borderId="19" xfId="0" applyFont="1" applyFill="1" applyBorder="1" applyAlignment="1">
      <alignment horizontal="left" vertical="center"/>
    </xf>
    <xf numFmtId="0" fontId="23" fillId="0" borderId="20" xfId="0" applyFont="1" applyFill="1" applyBorder="1" applyAlignment="1">
      <alignment horizontal="left" vertical="center"/>
    </xf>
    <xf numFmtId="0" fontId="23" fillId="0" borderId="21" xfId="0" applyFont="1" applyFill="1" applyBorder="1" applyAlignment="1">
      <alignment horizontal="left" vertical="center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top" wrapText="1"/>
    </xf>
    <xf numFmtId="0" fontId="23" fillId="0" borderId="26" xfId="0" applyFont="1" applyFill="1" applyBorder="1" applyAlignment="1">
      <alignment horizontal="center" vertical="top" wrapText="1"/>
    </xf>
    <xf numFmtId="0" fontId="23" fillId="0" borderId="27" xfId="0" applyFont="1" applyFill="1" applyBorder="1" applyAlignment="1">
      <alignment horizontal="center" vertical="top" wrapText="1"/>
    </xf>
    <xf numFmtId="14" fontId="9" fillId="0" borderId="0" xfId="0" applyNumberFormat="1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24" fillId="0" borderId="0" xfId="1" applyFont="1" applyFill="1" applyAlignment="1">
      <alignment horizontal="right" vertical="center" wrapText="1"/>
    </xf>
    <xf numFmtId="0" fontId="18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2" xfId="0" applyFill="1" applyBorder="1"/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233438</xdr:colOff>
      <xdr:row>9</xdr:row>
      <xdr:rowOff>1229591</xdr:rowOff>
    </xdr:from>
    <xdr:to>
      <xdr:col>12</xdr:col>
      <xdr:colOff>27214</xdr:colOff>
      <xdr:row>9</xdr:row>
      <xdr:rowOff>1949902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4029" y="5247409"/>
          <a:ext cx="1750730" cy="720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490009</xdr:colOff>
      <xdr:row>9</xdr:row>
      <xdr:rowOff>2468033</xdr:rowOff>
    </xdr:from>
    <xdr:to>
      <xdr:col>12</xdr:col>
      <xdr:colOff>1423459</xdr:colOff>
      <xdr:row>9</xdr:row>
      <xdr:rowOff>2820458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2176" y="6182783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657225</xdr:colOff>
      <xdr:row>9</xdr:row>
      <xdr:rowOff>1593273</xdr:rowOff>
    </xdr:from>
    <xdr:to>
      <xdr:col>13</xdr:col>
      <xdr:colOff>2143125</xdr:colOff>
      <xdr:row>9</xdr:row>
      <xdr:rowOff>1952625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8043" y="5611091"/>
          <a:ext cx="1485900" cy="359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638175</xdr:colOff>
      <xdr:row>9</xdr:row>
      <xdr:rowOff>1371600</xdr:rowOff>
    </xdr:from>
    <xdr:to>
      <xdr:col>13</xdr:col>
      <xdr:colOff>809625</xdr:colOff>
      <xdr:row>9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54578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429895</xdr:colOff>
      <xdr:row>7</xdr:row>
      <xdr:rowOff>182245</xdr:rowOff>
    </xdr:from>
    <xdr:to>
      <xdr:col>1</xdr:col>
      <xdr:colOff>2014220</xdr:colOff>
      <xdr:row>7</xdr:row>
      <xdr:rowOff>805468</xdr:rowOff>
    </xdr:to>
    <xdr:pic>
      <xdr:nvPicPr>
        <xdr:cNvPr id="1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9895" y="2801620"/>
          <a:ext cx="1584325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2"/>
  <sheetViews>
    <sheetView tabSelected="1" view="pageBreakPreview" topLeftCell="A10" zoomScale="80" zoomScaleNormal="70" zoomScaleSheetLayoutView="80" workbookViewId="0">
      <selection activeCell="N15" sqref="N15"/>
    </sheetView>
  </sheetViews>
  <sheetFormatPr defaultRowHeight="15" x14ac:dyDescent="0.25"/>
  <cols>
    <col min="1" max="1" width="7.42578125" style="3" customWidth="1"/>
    <col min="2" max="2" width="42.85546875" style="3" customWidth="1"/>
    <col min="3" max="3" width="33.85546875" style="3" customWidth="1"/>
    <col min="4" max="4" width="14.5703125" style="3" customWidth="1"/>
    <col min="5" max="5" width="17" style="3" customWidth="1"/>
    <col min="6" max="6" width="19.140625" style="3" hidden="1" customWidth="1"/>
    <col min="7" max="7" width="15.140625" style="3" customWidth="1"/>
    <col min="8" max="8" width="23.140625" style="3" customWidth="1"/>
    <col min="9" max="9" width="20.28515625" style="3" customWidth="1"/>
    <col min="10" max="10" width="17.85546875" style="3" customWidth="1"/>
    <col min="11" max="11" width="22.85546875" style="3" customWidth="1"/>
    <col min="12" max="12" width="29.28515625" style="3" customWidth="1"/>
    <col min="13" max="13" width="24" style="3" customWidth="1"/>
    <col min="14" max="14" width="41" style="3" customWidth="1"/>
    <col min="15" max="15" width="9.140625" style="3"/>
    <col min="16" max="16" width="10.140625" style="3" bestFit="1" customWidth="1"/>
    <col min="17" max="17" width="11.140625" style="3" bestFit="1" customWidth="1"/>
    <col min="18" max="16384" width="9.140625" style="3"/>
  </cols>
  <sheetData>
    <row r="1" spans="1:36" ht="49.5" customHeight="1" x14ac:dyDescent="0.25">
      <c r="L1" s="72" t="s">
        <v>33</v>
      </c>
      <c r="M1" s="72"/>
      <c r="N1" s="72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6" ht="15" customHeight="1" x14ac:dyDescent="0.25"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</row>
    <row r="3" spans="1:36" ht="25.5" customHeight="1" x14ac:dyDescent="0.25">
      <c r="B3" s="73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36" ht="15" customHeight="1" x14ac:dyDescent="0.25">
      <c r="A4" s="91" t="s">
        <v>1</v>
      </c>
      <c r="B4" s="91"/>
      <c r="C4" s="82" t="s">
        <v>34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4"/>
    </row>
    <row r="5" spans="1:36" ht="18" customHeight="1" x14ac:dyDescent="0.25">
      <c r="A5" s="91"/>
      <c r="B5" s="91"/>
      <c r="C5" s="85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</row>
    <row r="6" spans="1:36" ht="41.25" customHeight="1" x14ac:dyDescent="0.25">
      <c r="A6" s="88" t="s">
        <v>24</v>
      </c>
      <c r="B6" s="90"/>
      <c r="C6" s="54" t="s">
        <v>30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</row>
    <row r="7" spans="1:36" ht="57" customHeight="1" x14ac:dyDescent="0.3">
      <c r="A7" s="91" t="s">
        <v>2</v>
      </c>
      <c r="B7" s="91"/>
      <c r="C7" s="88" t="s">
        <v>18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90"/>
      <c r="R7" s="16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</row>
    <row r="8" spans="1:36" ht="125.25" customHeight="1" x14ac:dyDescent="0.25">
      <c r="A8" s="36"/>
      <c r="B8" s="50" t="s">
        <v>29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35"/>
      <c r="AE8" s="35"/>
      <c r="AF8" s="35"/>
      <c r="AG8" s="35"/>
      <c r="AH8" s="35"/>
    </row>
    <row r="9" spans="1:36" ht="93.75" customHeight="1" x14ac:dyDescent="0.25">
      <c r="A9" s="74" t="s">
        <v>9</v>
      </c>
      <c r="B9" s="74" t="s">
        <v>25</v>
      </c>
      <c r="C9" s="75" t="s">
        <v>17</v>
      </c>
      <c r="D9" s="75" t="s">
        <v>10</v>
      </c>
      <c r="E9" s="75" t="s">
        <v>16</v>
      </c>
      <c r="F9" s="77"/>
      <c r="G9" s="79" t="s">
        <v>3</v>
      </c>
      <c r="H9" s="74" t="s">
        <v>4</v>
      </c>
      <c r="I9" s="74"/>
      <c r="J9" s="74"/>
      <c r="K9" s="74" t="s">
        <v>13</v>
      </c>
      <c r="L9" s="74"/>
      <c r="M9" s="74"/>
      <c r="N9" s="2" t="s">
        <v>15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ht="153.75" customHeight="1" x14ac:dyDescent="0.25">
      <c r="A10" s="74"/>
      <c r="B10" s="74"/>
      <c r="C10" s="81"/>
      <c r="D10" s="76"/>
      <c r="E10" s="76"/>
      <c r="F10" s="78"/>
      <c r="G10" s="80"/>
      <c r="H10" s="38" t="s">
        <v>40</v>
      </c>
      <c r="I10" s="38" t="s">
        <v>41</v>
      </c>
      <c r="J10" s="38" t="s">
        <v>42</v>
      </c>
      <c r="K10" s="30" t="s">
        <v>5</v>
      </c>
      <c r="L10" s="30" t="s">
        <v>6</v>
      </c>
      <c r="M10" s="30" t="s">
        <v>7</v>
      </c>
      <c r="N10" s="4" t="s">
        <v>8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ht="22.5" customHeight="1" x14ac:dyDescent="0.25">
      <c r="A11" s="74"/>
      <c r="B11" s="75"/>
      <c r="C11" s="76"/>
      <c r="D11" s="29">
        <v>1</v>
      </c>
      <c r="E11" s="29">
        <v>2</v>
      </c>
      <c r="F11" s="5"/>
      <c r="G11" s="31">
        <v>3</v>
      </c>
      <c r="H11" s="30">
        <v>4</v>
      </c>
      <c r="I11" s="30">
        <v>5</v>
      </c>
      <c r="J11" s="32">
        <v>6</v>
      </c>
      <c r="K11" s="30">
        <v>9</v>
      </c>
      <c r="L11" s="30">
        <v>10</v>
      </c>
      <c r="M11" s="30">
        <v>11</v>
      </c>
      <c r="N11" s="30">
        <v>12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ht="18.75" x14ac:dyDescent="0.25">
      <c r="A12" s="44">
        <v>1</v>
      </c>
      <c r="B12" s="47" t="s">
        <v>37</v>
      </c>
      <c r="C12" s="48" t="s">
        <v>39</v>
      </c>
      <c r="D12" s="39" t="s">
        <v>32</v>
      </c>
      <c r="E12" s="40">
        <v>300</v>
      </c>
      <c r="F12" s="42"/>
      <c r="G12" s="41">
        <v>3</v>
      </c>
      <c r="H12" s="41">
        <v>51</v>
      </c>
      <c r="I12" s="41">
        <v>55</v>
      </c>
      <c r="J12" s="46">
        <v>57.2</v>
      </c>
      <c r="K12" s="41">
        <v>54.4</v>
      </c>
      <c r="L12" s="41">
        <v>3.1432000000000002</v>
      </c>
      <c r="M12" s="7">
        <v>5.7799999999999997E-2</v>
      </c>
      <c r="N12" s="6">
        <v>16320</v>
      </c>
      <c r="O12" s="49">
        <f>K12*E12</f>
        <v>16320</v>
      </c>
    </row>
    <row r="13" spans="1:36" ht="18.75" x14ac:dyDescent="0.25">
      <c r="A13" s="44">
        <v>2</v>
      </c>
      <c r="B13" s="47" t="s">
        <v>44</v>
      </c>
      <c r="C13" s="48" t="s">
        <v>48</v>
      </c>
      <c r="D13" s="39" t="s">
        <v>32</v>
      </c>
      <c r="E13" s="40">
        <v>300</v>
      </c>
      <c r="F13" s="42"/>
      <c r="G13" s="41">
        <v>3</v>
      </c>
      <c r="H13" s="41">
        <v>87</v>
      </c>
      <c r="I13" s="41">
        <v>93</v>
      </c>
      <c r="J13" s="46">
        <v>95</v>
      </c>
      <c r="K13" s="41">
        <v>91.67</v>
      </c>
      <c r="L13" s="41">
        <v>4.1632999999999996</v>
      </c>
      <c r="M13" s="7">
        <v>4.5400000000000003E-2</v>
      </c>
      <c r="N13" s="6">
        <v>27499.8</v>
      </c>
      <c r="O13" s="49">
        <f t="shared" ref="O13:O17" si="0">K13*E13</f>
        <v>27501</v>
      </c>
    </row>
    <row r="14" spans="1:36" ht="18.75" x14ac:dyDescent="0.25">
      <c r="A14" s="44">
        <v>3</v>
      </c>
      <c r="B14" s="47" t="s">
        <v>45</v>
      </c>
      <c r="C14" s="48" t="s">
        <v>49</v>
      </c>
      <c r="D14" s="39" t="s">
        <v>32</v>
      </c>
      <c r="E14" s="40">
        <v>300</v>
      </c>
      <c r="F14" s="42"/>
      <c r="G14" s="41">
        <v>3</v>
      </c>
      <c r="H14" s="45">
        <v>82.6</v>
      </c>
      <c r="I14" s="45">
        <v>87.6</v>
      </c>
      <c r="J14" s="46">
        <v>90</v>
      </c>
      <c r="K14" s="45">
        <v>86.73</v>
      </c>
      <c r="L14" s="45">
        <v>3.7753999999999999</v>
      </c>
      <c r="M14" s="7">
        <v>4.3499999999999997E-2</v>
      </c>
      <c r="N14" s="6">
        <v>26019.99</v>
      </c>
      <c r="O14" s="49">
        <f t="shared" si="0"/>
        <v>26019</v>
      </c>
    </row>
    <row r="15" spans="1:36" ht="18.75" x14ac:dyDescent="0.25">
      <c r="A15" s="44">
        <v>4</v>
      </c>
      <c r="B15" s="47" t="s">
        <v>46</v>
      </c>
      <c r="C15" s="48" t="s">
        <v>50</v>
      </c>
      <c r="D15" s="43" t="s">
        <v>32</v>
      </c>
      <c r="E15" s="40">
        <v>300</v>
      </c>
      <c r="F15" s="42"/>
      <c r="G15" s="41">
        <v>3</v>
      </c>
      <c r="H15" s="41">
        <v>117</v>
      </c>
      <c r="I15" s="41">
        <v>124</v>
      </c>
      <c r="J15" s="46">
        <v>126.5</v>
      </c>
      <c r="K15" s="41">
        <v>122.5</v>
      </c>
      <c r="L15" s="41">
        <v>4.9244000000000003</v>
      </c>
      <c r="M15" s="7">
        <v>4.02E-2</v>
      </c>
      <c r="N15" s="6">
        <v>36750</v>
      </c>
      <c r="O15" s="49">
        <f t="shared" si="0"/>
        <v>36750</v>
      </c>
    </row>
    <row r="16" spans="1:36" ht="18.75" x14ac:dyDescent="0.25">
      <c r="A16" s="44">
        <v>5</v>
      </c>
      <c r="B16" s="47" t="s">
        <v>38</v>
      </c>
      <c r="C16" s="48" t="s">
        <v>43</v>
      </c>
      <c r="D16" s="43" t="s">
        <v>32</v>
      </c>
      <c r="E16" s="40">
        <v>100</v>
      </c>
      <c r="F16" s="42"/>
      <c r="G16" s="41">
        <v>3</v>
      </c>
      <c r="H16" s="41">
        <v>182</v>
      </c>
      <c r="I16" s="41">
        <v>193</v>
      </c>
      <c r="J16" s="46">
        <v>196.9</v>
      </c>
      <c r="K16" s="41">
        <v>190.63</v>
      </c>
      <c r="L16" s="41">
        <v>7.7267999999999999</v>
      </c>
      <c r="M16" s="7">
        <v>4.0500000000000001E-2</v>
      </c>
      <c r="N16" s="6">
        <v>19063</v>
      </c>
      <c r="O16" s="49">
        <f t="shared" si="0"/>
        <v>19063</v>
      </c>
    </row>
    <row r="17" spans="1:36" ht="18.75" x14ac:dyDescent="0.25">
      <c r="A17" s="44">
        <v>6</v>
      </c>
      <c r="B17" s="47" t="s">
        <v>47</v>
      </c>
      <c r="C17" s="48" t="s">
        <v>51</v>
      </c>
      <c r="D17" s="39" t="s">
        <v>32</v>
      </c>
      <c r="E17" s="40">
        <v>300</v>
      </c>
      <c r="F17" s="42"/>
      <c r="G17" s="41">
        <v>3</v>
      </c>
      <c r="H17" s="46">
        <v>60</v>
      </c>
      <c r="I17" s="41">
        <v>64</v>
      </c>
      <c r="J17" s="46">
        <v>65.5</v>
      </c>
      <c r="K17" s="41">
        <v>63.17</v>
      </c>
      <c r="L17" s="41">
        <v>2.8431000000000002</v>
      </c>
      <c r="M17" s="7">
        <v>4.4999999999999998E-2</v>
      </c>
      <c r="N17" s="6">
        <v>18951</v>
      </c>
      <c r="O17" s="49">
        <f t="shared" si="0"/>
        <v>18951</v>
      </c>
    </row>
    <row r="18" spans="1:36" s="13" customFormat="1" ht="18.75" x14ac:dyDescent="0.25">
      <c r="A18" s="8"/>
      <c r="B18" s="9" t="s">
        <v>11</v>
      </c>
      <c r="C18" s="9"/>
      <c r="D18" s="39"/>
      <c r="E18" s="1"/>
      <c r="F18" s="10"/>
      <c r="G18" s="41"/>
      <c r="H18" s="11"/>
      <c r="I18" s="11"/>
      <c r="J18" s="11"/>
      <c r="K18" s="11"/>
      <c r="L18" s="11"/>
      <c r="M18" s="12"/>
      <c r="N18" s="11">
        <f>SUM(N12:N17)</f>
        <v>144603.79</v>
      </c>
      <c r="P18" s="15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 s="14" customFormat="1" x14ac:dyDescent="0.25">
      <c r="A19" s="71" t="s">
        <v>12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 s="14" customFormat="1" ht="38.25" customHeight="1" x14ac:dyDescent="0.25">
      <c r="A20" s="67" t="s">
        <v>14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 s="14" customFormat="1" ht="23.25" customHeight="1" x14ac:dyDescent="0.25">
      <c r="A21" s="67" t="s">
        <v>22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 s="14" customFormat="1" x14ac:dyDescent="0.25">
      <c r="B22" s="27" t="s">
        <v>19</v>
      </c>
      <c r="C22" s="28"/>
      <c r="D22" s="28"/>
      <c r="E22" s="26">
        <f>L18</f>
        <v>0</v>
      </c>
      <c r="F22" s="20"/>
      <c r="G22" s="20"/>
      <c r="H22" s="20"/>
      <c r="I22" s="20"/>
      <c r="J22" s="20"/>
      <c r="K22" s="20"/>
      <c r="L22" s="20"/>
      <c r="M22" s="20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 ht="18.75" x14ac:dyDescent="0.25">
      <c r="B23" s="19" t="s">
        <v>23</v>
      </c>
      <c r="C23" s="21"/>
      <c r="D23" s="22"/>
      <c r="E23" s="19"/>
      <c r="F23" s="19"/>
      <c r="G23" s="19"/>
      <c r="H23" s="19"/>
      <c r="I23" s="19"/>
      <c r="J23" s="19"/>
      <c r="K23" s="19"/>
      <c r="L23" s="23"/>
      <c r="M23" s="24"/>
      <c r="N23" s="17"/>
      <c r="O23" s="17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ht="18.75" customHeight="1" x14ac:dyDescent="0.25">
      <c r="B24" s="68" t="s">
        <v>20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25">
        <f>N18</f>
        <v>144603.79</v>
      </c>
      <c r="N24" s="18" t="s">
        <v>21</v>
      </c>
    </row>
    <row r="25" spans="1:36" ht="18.75" customHeight="1" x14ac:dyDescent="0.25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25"/>
      <c r="N25" s="18"/>
    </row>
    <row r="26" spans="1:36" ht="6.75" customHeight="1" x14ac:dyDescent="0.25"/>
    <row r="27" spans="1:36" ht="19.5" thickBot="1" x14ac:dyDescent="0.35">
      <c r="B27" s="57" t="s">
        <v>35</v>
      </c>
      <c r="C27" s="57"/>
      <c r="D27" s="57"/>
      <c r="E27" s="57"/>
    </row>
    <row r="28" spans="1:36" ht="16.5" thickBot="1" x14ac:dyDescent="0.3">
      <c r="B28" s="58" t="s">
        <v>26</v>
      </c>
      <c r="C28" s="59"/>
      <c r="D28" s="59"/>
      <c r="E28" s="60"/>
    </row>
    <row r="29" spans="1:36" ht="15.75" x14ac:dyDescent="0.25">
      <c r="B29" s="61" t="s">
        <v>31</v>
      </c>
      <c r="C29" s="62"/>
      <c r="D29" s="62"/>
      <c r="E29" s="63"/>
    </row>
    <row r="30" spans="1:36" ht="16.5" thickBot="1" x14ac:dyDescent="0.3">
      <c r="B30" s="64" t="s">
        <v>27</v>
      </c>
      <c r="C30" s="65"/>
      <c r="D30" s="65"/>
      <c r="E30" s="66"/>
    </row>
    <row r="31" spans="1:36" ht="15.75" x14ac:dyDescent="0.25">
      <c r="B31" s="61" t="s">
        <v>36</v>
      </c>
      <c r="C31" s="62"/>
      <c r="D31" s="62"/>
      <c r="E31" s="63"/>
    </row>
    <row r="32" spans="1:36" ht="16.5" thickBot="1" x14ac:dyDescent="0.3">
      <c r="B32" s="51" t="s">
        <v>28</v>
      </c>
      <c r="C32" s="52"/>
      <c r="D32" s="53"/>
      <c r="E32" s="53"/>
    </row>
  </sheetData>
  <mergeCells count="29">
    <mergeCell ref="L1:N1"/>
    <mergeCell ref="B3:N3"/>
    <mergeCell ref="K9:M9"/>
    <mergeCell ref="B9:B11"/>
    <mergeCell ref="E9:E10"/>
    <mergeCell ref="F9:F10"/>
    <mergeCell ref="G9:G10"/>
    <mergeCell ref="H9:J9"/>
    <mergeCell ref="C9:C11"/>
    <mergeCell ref="C4:N5"/>
    <mergeCell ref="C7:N7"/>
    <mergeCell ref="A6:B6"/>
    <mergeCell ref="A9:A11"/>
    <mergeCell ref="A4:B5"/>
    <mergeCell ref="A7:B7"/>
    <mergeCell ref="D9:D10"/>
    <mergeCell ref="B8:AC8"/>
    <mergeCell ref="B32:E32"/>
    <mergeCell ref="C6:N6"/>
    <mergeCell ref="B27:E27"/>
    <mergeCell ref="B28:E28"/>
    <mergeCell ref="B29:E29"/>
    <mergeCell ref="B30:E30"/>
    <mergeCell ref="B31:E31"/>
    <mergeCell ref="A21:N21"/>
    <mergeCell ref="B24:L24"/>
    <mergeCell ref="S7:AH7"/>
    <mergeCell ref="A19:N19"/>
    <mergeCell ref="A20:N20"/>
  </mergeCells>
  <conditionalFormatting sqref="M15:M18">
    <cfRule type="cellIs" dxfId="1" priority="80" stopIfTrue="1" operator="greaterThan">
      <formula>0.33</formula>
    </cfRule>
  </conditionalFormatting>
  <conditionalFormatting sqref="M12:M14">
    <cfRule type="cellIs" dxfId="0" priority="1" stopIfTrue="1" operator="greaterThan">
      <formula>0.33</formula>
    </cfRule>
  </conditionalFormatting>
  <printOptions horizontalCentered="1"/>
  <pageMargins left="0.62992125984251968" right="0.23622047244094491" top="0.74803149606299213" bottom="0.35433070866141736" header="0.31496062992125984" footer="0.31496062992125984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товар </vt:lpstr>
      <vt:lpstr>'товар 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Loskutova</dc:creator>
  <cp:lastModifiedBy>В.С.Щербинина</cp:lastModifiedBy>
  <cp:lastPrinted>2026-03-30T06:51:54Z</cp:lastPrinted>
  <dcterms:created xsi:type="dcterms:W3CDTF">2017-05-03T01:13:15Z</dcterms:created>
  <dcterms:modified xsi:type="dcterms:W3CDTF">2026-08-27T04:10:10Z</dcterms:modified>
</cp:coreProperties>
</file>