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40" tabRatio="727"/>
  </bookViews>
  <sheets>
    <sheet name="Метод анализ рынка" sheetId="7" r:id="rId1"/>
    <sheet name="НМЦК проектно-сметным методом" sheetId="4" state="hidden" r:id="rId2"/>
  </sheets>
  <definedNames>
    <definedName name="_xlnm.Print_Area" localSheetId="0">'Метод анализ рынка'!$A$1:$K$12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7" l="1"/>
  <c r="J8" i="7"/>
  <c r="H8" i="7"/>
  <c r="I8" i="7" s="1"/>
  <c r="K7" i="7"/>
  <c r="J7" i="7"/>
  <c r="H7" i="7"/>
  <c r="I7" i="7" s="1"/>
  <c r="H9" i="7" l="1"/>
  <c r="I9" i="7" s="1"/>
  <c r="J9" i="7"/>
  <c r="K9" i="7"/>
  <c r="K10" i="7" l="1"/>
</calcChain>
</file>

<file path=xl/sharedStrings.xml><?xml version="1.0" encoding="utf-8"?>
<sst xmlns="http://schemas.openxmlformats.org/spreadsheetml/2006/main" count="23" uniqueCount="23">
  <si>
    <r>
      <rPr>
        <sz val="11"/>
        <color theme="1"/>
        <rFont val="Calibri"/>
        <charset val="204"/>
        <scheme val="minor"/>
      </rPr>
      <t xml:space="preserve">Начальная (максимальная) цена контракта определена методом сопоставимых рыночных цен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2 октября 2013 г. № 567. Коэффициент вариации </t>
    </r>
    <r>
      <rPr>
        <b/>
        <u/>
        <sz val="11"/>
        <color theme="1"/>
        <rFont val="Calibri"/>
        <charset val="204"/>
        <scheme val="minor"/>
      </rPr>
      <t>не превышает 33%</t>
    </r>
    <r>
      <rPr>
        <sz val="11"/>
        <color theme="1"/>
        <rFont val="Calibri"/>
        <charset val="204"/>
        <scheme val="minor"/>
      </rPr>
      <t>, что свидетельствует об однородности совокупности значений, используемых в расчете.</t>
    </r>
  </si>
  <si>
    <t>№ п/п</t>
  </si>
  <si>
    <t>Объект закупки</t>
  </si>
  <si>
    <t>Ед. измерения</t>
  </si>
  <si>
    <t>Количество</t>
  </si>
  <si>
    <t>КП № 1.</t>
  </si>
  <si>
    <t xml:space="preserve">КП № 2. </t>
  </si>
  <si>
    <t xml:space="preserve">КП № 3 </t>
  </si>
  <si>
    <t>Средняя ариф.величина цены ед., руб.</t>
  </si>
  <si>
    <t>Коэффициент вариации цены (%)</t>
  </si>
  <si>
    <t>Цена ед., принятая к разм., руб.</t>
  </si>
  <si>
    <t>НМЦК</t>
  </si>
  <si>
    <t>В результате проведения анализа рынка начальная (максимальная) цена контракта  составляет :</t>
  </si>
  <si>
    <t>шт</t>
  </si>
  <si>
    <r>
      <t xml:space="preserve">Заказчиком направлен запрос о предоставлении ценовой информации </t>
    </r>
    <r>
      <rPr>
        <sz val="11"/>
        <color theme="1"/>
        <rFont val="Calibri"/>
        <charset val="204"/>
        <scheme val="minor"/>
      </rPr>
      <t>в результате которого  получены коммерческие предложения.                                                                                         Заказчик выполнил расчет начальной (максимальной) цены контракта (НМЦК) методом сопоставимых рыночных цен (анализа рынка).</t>
    </r>
  </si>
  <si>
    <r>
      <t>Основные характеристики объекта закупки: в соответствии с</t>
    </r>
    <r>
      <rPr>
        <b/>
        <sz val="11"/>
        <color theme="1"/>
        <rFont val="Calibri"/>
        <charset val="204"/>
        <scheme val="minor"/>
      </rPr>
      <t xml:space="preserve"> приложением № 1</t>
    </r>
    <r>
      <rPr>
        <sz val="11"/>
        <color theme="1"/>
        <rFont val="Calibri"/>
        <charset val="204"/>
        <scheme val="minor"/>
      </rPr>
      <t xml:space="preserve"> к проекту Договора</t>
    </r>
  </si>
  <si>
    <t>Обоснование начальной (максимальной) цены контракта на поставку: поставку профиля стального листового гнутого с трапециевидными гофрами профлист (профнастил)</t>
  </si>
  <si>
    <t>Профиль стальной листовой гнутый с трапециевидными гофрами 
Профлист (профнастил)</t>
  </si>
  <si>
    <t>м.кв</t>
  </si>
  <si>
    <t>Саморезы 5,5х19</t>
  </si>
  <si>
    <t xml:space="preserve">Профиль потолочный направляющий Knauf ППН </t>
  </si>
  <si>
    <t xml:space="preserve">м. </t>
  </si>
  <si>
    <t xml:space="preserve">Во исполнение статьи 34 Бюджетного кодекса Российской Федерации к размещению принята минимальная цена.
Коэффициент вариации не превышает 33%, совокупность цен принимается однородной.
 Дата подготовки обоснования НМЦК: 13.08.2026 года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</si>
</sst>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&quot;-&quot;??_р_._-;_-@_-"/>
  </numFmts>
  <fonts count="18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20"/>
      <color rgb="FFBCBCBC"/>
      <name val="Calibri"/>
      <charset val="204"/>
      <scheme val="minor"/>
    </font>
    <font>
      <sz val="10"/>
      <name val="Arial"/>
      <charset val="204"/>
    </font>
    <font>
      <b/>
      <u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0"/>
      <name val="Helv"/>
      <charset val="134"/>
    </font>
    <font>
      <sz val="10"/>
      <name val="Helv"/>
      <charset val="204"/>
    </font>
    <font>
      <sz val="10"/>
      <name val="Arial Cyr"/>
      <charset val="204"/>
    </font>
    <font>
      <sz val="8"/>
      <name val="Arial"/>
      <charset val="13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3838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0">
    <xf numFmtId="0" fontId="0" fillId="0" borderId="0"/>
    <xf numFmtId="0" fontId="6" fillId="0" borderId="0"/>
    <xf numFmtId="0" fontId="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6" fillId="0" borderId="0"/>
    <xf numFmtId="0" fontId="9" fillId="0" borderId="0"/>
    <xf numFmtId="0" fontId="13" fillId="0" borderId="0"/>
    <xf numFmtId="0" fontId="8" fillId="0" borderId="0"/>
    <xf numFmtId="0" fontId="8" fillId="0" borderId="0"/>
    <xf numFmtId="0" fontId="14" fillId="0" borderId="0"/>
    <xf numFmtId="0" fontId="8" fillId="0" borderId="0"/>
    <xf numFmtId="0" fontId="8" fillId="0" borderId="0"/>
    <xf numFmtId="0" fontId="11" fillId="0" borderId="0"/>
    <xf numFmtId="165" fontId="13" fillId="0" borderId="0" applyFont="0" applyFill="0" applyBorder="0" applyAlignment="0" applyProtection="0"/>
  </cellStyleXfs>
  <cellXfs count="28">
    <xf numFmtId="0" fontId="0" fillId="0" borderId="0" xfId="0"/>
    <xf numFmtId="164" fontId="0" fillId="2" borderId="0" xfId="0" applyNumberForma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0" fillId="0" borderId="1" xfId="2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3" fillId="2" borderId="5" xfId="0" applyNumberFormat="1" applyFont="1" applyFill="1" applyBorder="1" applyAlignment="1">
      <alignment horizontal="right" vertical="center" wrapText="1"/>
    </xf>
    <xf numFmtId="164" fontId="15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horizontal="right" vertical="center"/>
    </xf>
    <xf numFmtId="164" fontId="1" fillId="2" borderId="1" xfId="0" applyNumberFormat="1" applyFont="1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left" vertical="center" wrapText="1"/>
    </xf>
    <xf numFmtId="164" fontId="0" fillId="2" borderId="4" xfId="0" applyNumberForma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left" vertical="center" wrapText="1"/>
    </xf>
  </cellXfs>
  <cellStyles count="70">
    <cellStyle name=" 1" xfId="3"/>
    <cellStyle name="_ тек рем" xfId="4"/>
    <cellStyle name="_1Отчет за I полуг.2006г." xfId="5"/>
    <cellStyle name="_I .2006.КГУЗ ККПТД 7" xfId="6"/>
    <cellStyle name="_Анализ КГУЗ ККПТД  3" xfId="7"/>
    <cellStyle name="_Бер.Отчет за I полуг.2006г.2-исправленный" xfId="8"/>
    <cellStyle name="_з.пл и шт числ" xfId="9"/>
    <cellStyle name="_исполн.б-та за 6мес.2006" xfId="10"/>
    <cellStyle name="_кап рем" xfId="11"/>
    <cellStyle name="_ККЦК_1 Отчет за I полуг.2006г." xfId="12"/>
    <cellStyle name="_Копия Отчет 1полугодие 2006г. ККВФД для Агентства (плановый отдел)" xfId="13"/>
    <cellStyle name="_Копия Отчет за I полуг.2006г." xfId="14"/>
    <cellStyle name="_мед.инстр" xfId="15"/>
    <cellStyle name="_медикам (2)" xfId="16"/>
    <cellStyle name="_меропр" xfId="17"/>
    <cellStyle name="_Мероприятия" xfId="18"/>
    <cellStyle name="_Мой список" xfId="19"/>
    <cellStyle name="_оборуд" xfId="20"/>
    <cellStyle name="_Онкология - Отчет за I полуг.2006г." xfId="21"/>
    <cellStyle name="_От за I полуг.2006г." xfId="22"/>
    <cellStyle name="_отч за 1 полуг" xfId="23"/>
    <cellStyle name="_отчет Василовской" xfId="24"/>
    <cellStyle name="_Отчет за I полуг 2006г " xfId="25"/>
    <cellStyle name="_Отчет за I полуг(1).2006г." xfId="26"/>
    <cellStyle name="_Отчет за I полуг(2).2006г." xfId="27"/>
    <cellStyle name="_Отчет за I полуг.2006г " xfId="28"/>
    <cellStyle name="_Отчет за I полуг.2006г для пл.отдела" xfId="29"/>
    <cellStyle name="_Отчет за I полуг.2006г." xfId="30"/>
    <cellStyle name="_Отчет за I полуг.2006г. 1" xfId="31"/>
    <cellStyle name="_Отчет за I полуг.2006г. КМИАЦ" xfId="32"/>
    <cellStyle name="_Отчет за I полуг.2006г. по меропри" xfId="33"/>
    <cellStyle name="_Отчет за I полуг.2006г. УЗ  (рабоч)" xfId="34"/>
    <cellStyle name="_Отчет за I полуг.2006г.(1)" xfId="35"/>
    <cellStyle name="_Отчет за I полуг.2006г.(2 испр. от 10.07.06)" xfId="36"/>
    <cellStyle name="_Отчет за I полуг.2006г.(2)из электронки" xfId="37"/>
    <cellStyle name="_Отчет за I полуг.2006г..xls (Василовская)" xfId="38"/>
    <cellStyle name="_Отчет за I полуг.2006г..xls крайздрав" xfId="39"/>
    <cellStyle name="_Отчет за I полуг.2006г.Василовской" xfId="40"/>
    <cellStyle name="_Отчет за I полуг.2006г.исп по ст 212" xfId="41"/>
    <cellStyle name="_Отчет за I полуг.2006г.КГУЗ ККПТД №5" xfId="42"/>
    <cellStyle name="_Отчет за I полуг.2006г.ККОКБ" xfId="43"/>
    <cellStyle name="_Отчет за I полуг.2006г.-ККЦК №2" xfId="44"/>
    <cellStyle name="_Отчет за I полуг.2006г.-последняя" xfId="45"/>
    <cellStyle name="_Отчет за I полуг.2006г.Центр генетики" xfId="46"/>
    <cellStyle name="_Отчет за I полуг.2006г.-экономический" xfId="47"/>
    <cellStyle name="_Отчет за I полугодие 2006 г." xfId="48"/>
    <cellStyle name="_период" xfId="49"/>
    <cellStyle name="_полугодие в плановый" xfId="50"/>
    <cellStyle name="_пр усл" xfId="51"/>
    <cellStyle name="_прил6" xfId="52"/>
    <cellStyle name="_Проект по мероприяти-предпринимательская" xfId="53"/>
    <cellStyle name="_тех обс" xfId="54"/>
    <cellStyle name="_формы в смету на 2010 год" xfId="55"/>
    <cellStyle name="_формы в смету на 2010 год с северными" xfId="56"/>
    <cellStyle name="_хоз мат" xfId="57"/>
    <cellStyle name="_хоз нуж" xfId="58"/>
    <cellStyle name="Обычный" xfId="0" builtinId="0"/>
    <cellStyle name="Обычный 2" xfId="1"/>
    <cellStyle name="Обычный 2 2" xfId="60"/>
    <cellStyle name="Обычный 2 3" xfId="61"/>
    <cellStyle name="Обычный 2 4" xfId="59"/>
    <cellStyle name="Обычный 3" xfId="62"/>
    <cellStyle name="Обычный 3 2" xfId="63"/>
    <cellStyle name="Обычный 4" xfId="64"/>
    <cellStyle name="Обычный 5" xfId="65"/>
    <cellStyle name="Обычный 6" xfId="66"/>
    <cellStyle name="Обычный 7" xfId="67"/>
    <cellStyle name="Обычный 8" xfId="2"/>
    <cellStyle name="Стиль 1" xfId="68"/>
    <cellStyle name="Финансовый 2" xfId="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112058</xdr:colOff>
      <xdr:row>1</xdr:row>
      <xdr:rowOff>327212</xdr:rowOff>
    </xdr:from>
    <xdr:ext cx="4628030" cy="2497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xmlns="" id="{00000000-0008-0000-0000-000002000000}"/>
                </a:ext>
              </a:extLst>
            </xdr:cNvPr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i="1">
                            <a:latin typeface="Cambria Math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 panose="02040503050406030204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 panose="02040503050406030204"/>
                          </a:rPr>
                          <m:t>рын</m:t>
                        </m:r>
                      </m:sup>
                    </m:sSup>
                    <m:r>
                      <a:rPr lang="ru-RU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</a:rPr>
                          <m:t>𝑣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den>
                    </m:f>
                    <m:r>
                      <a:rPr lang="ru-RU" sz="1400" b="0" i="1">
                        <a:latin typeface="Cambria Math" panose="02040503050406030204"/>
                      </a:rPr>
                      <m:t> ∗ </m:t>
                    </m:r>
                    <m:nary>
                      <m:naryPr>
                        <m:chr m:val="∑"/>
                        <m:limLoc m:val="subSup"/>
                        <m:ctrlPr>
                          <a:rPr lang="ru-RU" sz="1400" b="0" i="1">
                            <a:latin typeface="Cambria Math" panose="02040503050406030204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400" b="0" i="1">
                            <a:latin typeface="Cambria Math" panose="02040503050406030204"/>
                          </a:rPr>
                          <m:t>𝑖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=1</m:t>
                        </m:r>
                      </m:sub>
                      <m:sup>
                        <m:r>
                          <a:rPr lang="en-US" sz="1400" b="0" i="1">
                            <a:latin typeface="Cambria Math" panose="02040503050406030204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4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ru-RU" sz="1400" b="0" i="1">
                                <a:latin typeface="Cambria Math"/>
                              </a:rPr>
                              <m:t>ц</m:t>
                            </m:r>
                          </m:e>
                          <m:sub>
                            <m:r>
                              <a:rPr lang="en-US" sz="1400" b="0" i="1">
                                <a:latin typeface="Cambria Math" panose="02040503050406030204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400"/>
            </a:p>
            <a:p>
              <a14:m>
                <m:oMath xmlns:m="http://schemas.openxmlformats.org/officeDocument/2006/math">
                  <m:sSup>
                    <m:sSupPr>
                      <m:ctrlPr>
                        <a:rPr lang="ru-RU" sz="14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НМЦК</m:t>
                      </m:r>
                    </m:e>
                    <m:sup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рын</m:t>
                      </m:r>
                    </m:sup>
                  </m:s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</m:sSub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Choice>
      <mc:Fallback xmlns:r="http://schemas.openxmlformats.org/officeDocument/2006/relationships" xmlns="">
        <xdr:sp>
          <xdr:nvSpPr>
            <xdr:cNvPr id="2" name="TextBox 1"/>
            <xdr:cNvSpPr txBox="1"/>
          </xdr:nvSpPr>
          <xdr:spPr>
            <a:xfrm>
              <a:off x="11919585" y="409575"/>
              <a:ext cx="4627880" cy="24968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ru-RU" sz="1400" b="0">
                  <a:latin typeface="Cambria Math" panose="02040503050406030204"/>
                </a:rPr>
                <a:t>НМЦК</a:t>
              </a:r>
              <a:r>
                <a:rPr lang="ru-RU" sz="1400">
                  <a:latin typeface="Cambria Math" panose="02040503050406030204"/>
                </a:rPr>
                <a:t>^</a:t>
              </a:r>
              <a:r>
                <a:rPr lang="ru-RU" sz="1400" b="0">
                  <a:latin typeface="Cambria Math" panose="02040503050406030204"/>
                </a:rPr>
                <a:t>рын</a:t>
              </a:r>
              <a:r>
                <a:rPr lang="ru-RU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</a:rPr>
                <a:t>𝑣</a:t>
              </a:r>
              <a:r>
                <a:rPr lang="ru-RU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 ∗ </a:t>
              </a:r>
              <a:r>
                <a:rPr lang="ru-RU" sz="1400" b="0">
                  <a:latin typeface="Cambria Math" panose="02040503050406030204"/>
                </a:rPr>
                <a:t>∑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r>
                <a:rPr lang="en-US" sz="1400" b="0">
                  <a:latin typeface="Cambria Math" panose="02040503050406030204"/>
                </a:rPr>
                <a:t>=</a:t>
              </a:r>
              <a:r>
                <a:rPr lang="en-US" sz="1400" b="0">
                  <a:latin typeface="Cambria Math" panose="02040503050406030204"/>
                </a:rPr>
                <a:t>1</a:t>
              </a:r>
              <a:r>
                <a:rPr lang="ru-RU" sz="1400" b="0">
                  <a:latin typeface="Cambria Math" panose="02040503050406030204"/>
                </a:rPr>
                <a:t>^</a:t>
              </a:r>
              <a:r>
                <a:rPr lang="en-US" sz="1400" b="0">
                  <a:latin typeface="Cambria Math" panose="02040503050406030204"/>
                </a:rPr>
                <a:t>𝑛</a:t>
              </a:r>
              <a:r>
                <a:rPr lang="ru-RU" sz="1400" b="0">
                  <a:latin typeface="Cambria Math" panose="02040503050406030204"/>
                </a:rPr>
                <a:t>▒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ru-RU" sz="1400" b="0">
                  <a:latin typeface="Cambria Math" panose="02040503050406030204"/>
                </a:rPr>
                <a:t>_</a:t>
              </a:r>
              <a:r>
                <a:rPr lang="en-US" sz="1400" b="0">
                  <a:latin typeface="Cambria Math" panose="02040503050406030204"/>
                </a:rPr>
                <a:t>𝑖</a:t>
              </a:r>
              <a:endParaRPr lang="ru-RU" sz="1400"/>
            </a:p>
            <a:p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НМЦК</a:t>
              </a:r>
              <a:r>
                <a:rPr lang="ru-RU" sz="140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рын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- НМЦК, определяемая методом сопоставимых рыночных цен (анализа рынка);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v - количество (объем) закупаемого товара (работы, услуги);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i - номер источника ценовой информации;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представленная в источнике с номером i, скорректированная с учетом коэффициентов (индексов)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14</xdr:col>
      <xdr:colOff>291353</xdr:colOff>
      <xdr:row>5</xdr:row>
      <xdr:rowOff>0</xdr:rowOff>
    </xdr:from>
    <xdr:ext cx="4552950" cy="2133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xmlns="" id="{00000000-0008-0000-0000-000003000000}"/>
                </a:ext>
              </a:extLst>
            </xdr:cNvPr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400" b="0" i="1">
                        <a:latin typeface="Cambria Math" panose="02040503050406030204"/>
                      </a:rPr>
                      <m:t>𝑉</m:t>
                    </m:r>
                    <m:r>
                      <a:rPr lang="en-US" sz="1400" b="0" i="1">
                        <a:latin typeface="Cambria Math" panose="02040503050406030204"/>
                      </a:rPr>
                      <m:t>= 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 panose="02040503050406030204"/>
                            <a:ea typeface="Cambria Math" panose="02040503050406030204"/>
                          </a:rPr>
                          <m:t>𝜎</m:t>
                        </m:r>
                      </m:num>
                      <m:den>
                        <m:r>
                          <a:rPr lang="en-US" sz="1400" b="0" i="1">
                            <a:latin typeface="Cambria Math" panose="02040503050406030204"/>
                          </a:rPr>
                          <m:t>&lt;</m:t>
                        </m:r>
                        <m:r>
                          <a:rPr lang="ru-RU" sz="1400" b="0" i="1">
                            <a:latin typeface="Cambria Math" panose="02040503050406030204"/>
                          </a:rPr>
                          <m:t>ц</m:t>
                        </m:r>
                        <m:r>
                          <a:rPr lang="en-US" sz="1400" b="0" i="1">
                            <a:latin typeface="Cambria Math" panose="02040503050406030204"/>
                          </a:rPr>
                          <m:t>&gt;</m:t>
                        </m:r>
                      </m:den>
                    </m:f>
                    <m:r>
                      <a:rPr lang="en-US" sz="1400" b="0" i="1">
                        <a:latin typeface="Cambria Math" panose="02040503050406030204"/>
                      </a:rPr>
                      <m:t> ∗100</m:t>
                    </m:r>
                  </m:oMath>
                </m:oMathPara>
              </a14:m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Cambria Math" panose="02040503050406030204"/>
                      <a:cs typeface="+mn-cs"/>
                    </a:rPr>
                    <m:t>𝜎</m:t>
                  </m:r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= </m:t>
                  </m:r>
                  <m:f>
                    <m:f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</m:ctrlPr>
                    </m:fPr>
                    <m:num>
                      <m:nary>
                        <m:naryPr>
                          <m:chr m:val="∑"/>
                          <m:limLoc m:val="subSup"/>
                          <m:ctrl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5"/>
                            </m:rP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US" sz="14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sSup>
                            <m:sSupPr>
                              <m:ctrlP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(</m:t>
                              </m:r>
                              <m:sSubSup>
                                <m:sSubSupPr>
                                  <m:ctrlP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</m:ctrlPr>
                                </m:sSubSupPr>
                                <m:e>
                                  <m:r>
                                    <a:rPr lang="ru-RU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ц</m:t>
                                  </m:r>
                                </m:e>
                                <m:sub>
                                  <m:r>
                                    <a:rPr lang="en-US" sz="14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b>
                                <m:sup/>
                              </m:sSub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−&lt;</m:t>
                              </m:r>
                              <m:r>
                                <a:rPr lang="ru-RU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ц</m:t>
                              </m:r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&gt;)</m:t>
                              </m:r>
                            </m:e>
                            <m:sup>
                              <m:r>
                                <a:rPr lang="en-US" sz="14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𝑛</m:t>
                      </m:r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 −1</m:t>
                      </m:r>
                    </m:den>
                  </m:f>
                  <m:r>
                    <a:rPr lang="en-US" sz="1400" b="0" i="1">
                      <a:solidFill>
                        <a:schemeClr val="tx1"/>
                      </a:solidFill>
                      <a:effectLst/>
                      <a:latin typeface="Cambria Math" panose="02040503050406030204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ц</m:t>
                      </m:r>
                    </m:e>
                    <m:sub>
                      <m:r>
                        <a:rPr lang="en-US" sz="14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/>
                          <a:ea typeface="+mn-ea"/>
                          <a:cs typeface="+mn-cs"/>
                        </a:rPr>
                        <m:t>𝑖</m:t>
                      </m:r>
                    </m:sub>
                    <m:sup/>
                  </m:sSubSup>
                </m:oMath>
              </a14:m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</a:p>
            <a:p>
              <a:endParaRPr lang="en-US" sz="1400" b="0"/>
            </a:p>
          </xdr:txBody>
        </xdr:sp>
      </mc:Choice>
      <mc:Fallback xmlns:r="http://schemas.openxmlformats.org/officeDocument/2006/relationships" xmlns="">
        <xdr:sp>
          <xdr:nvSpPr>
            <xdr:cNvPr id="3" name="TextBox 2"/>
            <xdr:cNvSpPr txBox="1"/>
          </xdr:nvSpPr>
          <xdr:spPr>
            <a:xfrm>
              <a:off x="12098655" y="2381885"/>
              <a:ext cx="4552950" cy="2133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400" b="0">
                  <a:latin typeface="Cambria Math" panose="02040503050406030204"/>
                </a:rPr>
                <a:t>𝑉</a:t>
              </a:r>
              <a:r>
                <a:rPr lang="en-US" sz="1400" b="0">
                  <a:latin typeface="Cambria Math" panose="02040503050406030204"/>
                </a:rPr>
                <a:t>= </a:t>
              </a:r>
              <a:r>
                <a:rPr lang="en-US" sz="1400" b="0">
                  <a:latin typeface="Cambria Math" panose="02040503050406030204"/>
                  <a:ea typeface="Cambria Math" panose="02040503050406030204"/>
                </a:rPr>
                <a:t>𝜎</a:t>
              </a:r>
              <a:r>
                <a:rPr lang="en-US" sz="1400" b="0">
                  <a:latin typeface="Cambria Math" panose="02040503050406030204"/>
                </a:rPr>
                <a:t>/</a:t>
              </a:r>
              <a:r>
                <a:rPr lang="en-US" sz="1400" b="0">
                  <a:latin typeface="Cambria Math" panose="02040503050406030204"/>
                </a:rPr>
                <a:t>&lt;</a:t>
              </a:r>
              <a:r>
                <a:rPr lang="ru-RU" sz="1400" b="0">
                  <a:latin typeface="Cambria Math" panose="02040503050406030204"/>
                </a:rPr>
                <a:t>ц</a:t>
              </a:r>
              <a:r>
                <a:rPr lang="en-US" sz="1400" b="0">
                  <a:latin typeface="Cambria Math" panose="02040503050406030204"/>
                </a:rPr>
                <a:t>&gt;</a:t>
              </a:r>
              <a:r>
                <a:rPr lang="en-US" sz="1400" b="0">
                  <a:latin typeface="Cambria Math" panose="02040503050406030204"/>
                </a:rPr>
                <a:t> ∗</a:t>
              </a:r>
              <a:r>
                <a:rPr lang="en-US" sz="1400" b="0">
                  <a:latin typeface="Cambria Math" panose="02040503050406030204"/>
                </a:rPr>
                <a:t>100</a:t>
              </a:r>
              <a:endParaRPr lang="en-US" sz="14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/>
              </a:pP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Cambria Math" panose="02040503050406030204"/>
                  <a:cs typeface="+mn-cs"/>
                </a:rPr>
                <a:t>𝜎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 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∑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=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(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−&lt;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&gt;)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2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/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𝑛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−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1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 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среднее квадратичное отклонение;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ц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_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𝑖</a:t>
              </a:r>
              <a:r>
                <a:rPr lang="en-US" sz="1400" b="0">
                  <a:solidFill>
                    <a:schemeClr val="tx1"/>
                  </a:solidFill>
                  <a:effectLst/>
                  <a:latin typeface="Cambria Math" panose="02040503050406030204"/>
                  <a:ea typeface="+mn-ea"/>
                  <a:cs typeface="+mn-cs"/>
                </a:rPr>
                <a:t>^</a:t>
              </a:r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- цена единицы товара, работы, услуги, указанная в источнике с номером i;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&lt;ц&gt; - средняя арифметическая величина цены единицы товара, работы, услуги;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4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n - количество значений, используемых в расчете.</a:t>
              </a:r>
              <a:endParaRPr lang="ru-RU" sz="14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2"/>
  <sheetViews>
    <sheetView tabSelected="1" view="pageBreakPreview" zoomScale="94" zoomScaleNormal="85" workbookViewId="0">
      <selection activeCell="A12" sqref="A12:K12"/>
    </sheetView>
  </sheetViews>
  <sheetFormatPr defaultRowHeight="15"/>
  <cols>
    <col min="1" max="1" width="6.42578125" style="1" customWidth="1"/>
    <col min="2" max="2" width="39.85546875" style="1" customWidth="1"/>
    <col min="3" max="3" width="11.85546875" style="1" customWidth="1"/>
    <col min="4" max="4" width="8.7109375" style="1" customWidth="1"/>
    <col min="5" max="5" width="16.7109375" style="1" customWidth="1"/>
    <col min="6" max="6" width="16" style="1" customWidth="1"/>
    <col min="7" max="9" width="15.28515625" style="1" customWidth="1"/>
    <col min="10" max="10" width="11.42578125" style="1" customWidth="1"/>
    <col min="11" max="11" width="19.28515625" style="1" customWidth="1"/>
    <col min="12" max="12" width="5.28515625" style="1" customWidth="1"/>
    <col min="13" max="13" width="9.140625" style="1" hidden="1" customWidth="1"/>
    <col min="14" max="14" width="2.5703125" style="1" customWidth="1"/>
    <col min="15" max="16383" width="9.140625" style="1"/>
  </cols>
  <sheetData>
    <row r="1" spans="1:12" s="1" customForma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2" ht="17.25" customHeight="1">
      <c r="A2" s="22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2" ht="24" customHeight="1">
      <c r="A3" s="24" t="s">
        <v>15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2" ht="46.9" customHeight="1">
      <c r="A4" s="27" t="s">
        <v>14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2" ht="65.099999999999994" customHeight="1">
      <c r="A5" s="23" t="s">
        <v>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7"/>
    </row>
    <row r="6" spans="1:12" ht="67.150000000000006" customHeight="1">
      <c r="A6" s="2" t="s">
        <v>1</v>
      </c>
      <c r="B6" s="3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4" t="s">
        <v>10</v>
      </c>
      <c r="K6" s="4" t="s">
        <v>11</v>
      </c>
    </row>
    <row r="7" spans="1:12" ht="53.25" customHeight="1">
      <c r="A7" s="11">
        <v>1</v>
      </c>
      <c r="B7" s="15" t="s">
        <v>17</v>
      </c>
      <c r="C7" s="14" t="s">
        <v>18</v>
      </c>
      <c r="D7" s="12">
        <v>83</v>
      </c>
      <c r="E7" s="13">
        <v>680</v>
      </c>
      <c r="F7" s="13">
        <v>720</v>
      </c>
      <c r="G7" s="13">
        <v>700</v>
      </c>
      <c r="H7" s="6">
        <f t="shared" ref="H7:H8" si="0">(E7+F7+G7)/3</f>
        <v>700</v>
      </c>
      <c r="I7" s="8">
        <f t="shared" ref="I7:I8" si="1">STDEV(E7:G7)/H7*100</f>
        <v>2.8571428571428572</v>
      </c>
      <c r="J7" s="13">
        <f t="shared" ref="J7:J8" si="2">E7</f>
        <v>680</v>
      </c>
      <c r="K7" s="9">
        <f t="shared" ref="K7:K8" si="3">E7*D7</f>
        <v>56440</v>
      </c>
    </row>
    <row r="8" spans="1:12" ht="53.25" customHeight="1">
      <c r="A8" s="11">
        <v>2</v>
      </c>
      <c r="B8" s="15" t="s">
        <v>19</v>
      </c>
      <c r="C8" s="14" t="s">
        <v>13</v>
      </c>
      <c r="D8" s="12">
        <v>500</v>
      </c>
      <c r="E8" s="13">
        <v>4</v>
      </c>
      <c r="F8" s="13">
        <v>4.5</v>
      </c>
      <c r="G8" s="13">
        <v>4</v>
      </c>
      <c r="H8" s="6">
        <f t="shared" si="0"/>
        <v>4.166666666666667</v>
      </c>
      <c r="I8" s="8">
        <f t="shared" si="1"/>
        <v>6.9282032302755079</v>
      </c>
      <c r="J8" s="13">
        <f t="shared" si="2"/>
        <v>4</v>
      </c>
      <c r="K8" s="9">
        <f t="shared" si="3"/>
        <v>2000</v>
      </c>
    </row>
    <row r="9" spans="1:12" ht="48.75" customHeight="1">
      <c r="A9" s="11">
        <v>2</v>
      </c>
      <c r="B9" s="15" t="s">
        <v>20</v>
      </c>
      <c r="C9" s="14" t="s">
        <v>21</v>
      </c>
      <c r="D9" s="12">
        <v>60</v>
      </c>
      <c r="E9" s="13">
        <v>170</v>
      </c>
      <c r="F9" s="13">
        <v>180</v>
      </c>
      <c r="G9" s="13">
        <v>170</v>
      </c>
      <c r="H9" s="6">
        <f t="shared" ref="H9" si="4">(E9+F9+G9)/3</f>
        <v>173.33333333333334</v>
      </c>
      <c r="I9" s="8">
        <f t="shared" ref="I9" si="5">STDEV(E9:G9)/H9*100</f>
        <v>3.330866937632456</v>
      </c>
      <c r="J9" s="13">
        <f t="shared" ref="J9" si="6">E9</f>
        <v>170</v>
      </c>
      <c r="K9" s="9">
        <f t="shared" ref="K9" si="7">E9*D9</f>
        <v>10200</v>
      </c>
    </row>
    <row r="10" spans="1:12" s="1" customFormat="1" ht="23.25" customHeight="1">
      <c r="B10" s="17" t="s">
        <v>12</v>
      </c>
      <c r="C10" s="17"/>
      <c r="D10" s="17"/>
      <c r="E10" s="17"/>
      <c r="F10" s="17"/>
      <c r="G10" s="17"/>
      <c r="H10" s="17"/>
      <c r="I10" s="17"/>
      <c r="J10" s="18"/>
      <c r="K10" s="16">
        <f>SUM(K7:K9)</f>
        <v>68640</v>
      </c>
    </row>
    <row r="11" spans="1:12" ht="23.2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0"/>
    </row>
    <row r="12" spans="1:12" ht="118.15" customHeight="1">
      <c r="A12" s="19" t="s">
        <v>22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</sheetData>
  <mergeCells count="8">
    <mergeCell ref="B10:J10"/>
    <mergeCell ref="A11:J11"/>
    <mergeCell ref="A12:K12"/>
    <mergeCell ref="A1:K1"/>
    <mergeCell ref="A2:K2"/>
    <mergeCell ref="A3:K3"/>
    <mergeCell ref="A4:K4"/>
    <mergeCell ref="A5:K5"/>
  </mergeCells>
  <pageMargins left="0.25" right="0.25" top="0.75" bottom="0.75" header="0.3" footer="0.3"/>
  <pageSetup paperSize="9" scale="60" orientation="landscape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Метод анализ рынка</vt:lpstr>
      <vt:lpstr>НМЦК проектно-сметным методом</vt:lpstr>
      <vt:lpstr>'Метод анализ рынка'!Область_печати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Договорной отдел 2</cp:lastModifiedBy>
  <cp:lastPrinted>2025-12-15T05:41:45Z</cp:lastPrinted>
  <dcterms:created xsi:type="dcterms:W3CDTF">2013-12-17T05:16:00Z</dcterms:created>
  <dcterms:modified xsi:type="dcterms:W3CDTF">2026-08-14T06:10:26Z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BFCD7A5F29FE47EB806700D0D57609EE</vt:lpwstr>
  </property>
  <property fmtid="{D5CDD505-2E9C-101B-9397-08002B2CF9AE}" pid="3" name="KSOProductBuildVer">
    <vt:lpwstr>1049-11.2.0.11440</vt:lpwstr>
  </property>
</Properties>
</file>