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yksinsv\Desktop\молдинги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Лист1!$A$1:$M$15</definedName>
  </definedNames>
  <calcPr calcId="162913"/>
</workbook>
</file>

<file path=xl/calcChain.xml><?xml version="1.0" encoding="utf-8"?>
<calcChain xmlns="http://schemas.openxmlformats.org/spreadsheetml/2006/main">
  <c r="M12" i="1" l="1"/>
  <c r="M13" i="1"/>
  <c r="L12" i="1" l="1"/>
  <c r="J12" i="1"/>
  <c r="K12" i="1" s="1"/>
</calcChain>
</file>

<file path=xl/sharedStrings.xml><?xml version="1.0" encoding="utf-8"?>
<sst xmlns="http://schemas.openxmlformats.org/spreadsheetml/2006/main" count="32" uniqueCount="30">
  <si>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</si>
  <si>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</si>
  <si>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</si>
  <si>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</si>
  <si>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</si>
  <si>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</si>
  <si>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</si>
  <si>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Среднеквадр. отклонение</t>
  </si>
  <si>
    <t>Коэффициент вариации (%)</t>
  </si>
  <si>
    <t>Цена (руб.)</t>
  </si>
  <si>
    <t>Итого: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</si>
  <si>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</si>
  <si>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</si>
  <si>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 согласно приложению № 1 к извещению 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</si>
  <si>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</si>
  <si>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</si>
  <si>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</si>
  <si>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</si>
  <si>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Поставщик 1</t>
  </si>
  <si>
    <t xml:space="preserve">Поставщик 2 </t>
  </si>
  <si>
    <t xml:space="preserve">Поставщик 3 </t>
  </si>
  <si>
    <t>НМЦК (руб)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</si>
  <si>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</si>
  <si>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           </t>
  </si>
  <si>
    <t>п.м.</t>
  </si>
  <si>
    <t>Закупка лепного декора</t>
  </si>
  <si>
    <t xml:space="preserve">23.62.10.000          Изделия из гипса строительные
 </t>
  </si>
  <si>
    <t>Дата подготовки обоснования НМЦК: 19.08.2026</t>
  </si>
  <si>
    <t>На основании проведенного анализа рынка и расчетов, НМЦК составляет: 44 093рублей 20 копеек</t>
  </si>
  <si>
    <t>Гладкотянутый молдинг М-113, 25Нх12мм. Гипс Г-16.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</si>
</sst>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0.00000"/>
    <numFmt numFmtId="166" formatCode="#,##0.00\ _₽"/>
    <numFmt numFmtId="167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0"/>
    <xf numFmtId="0" fontId="1" fillId="0" borderId="0" applyAlignment="0"/>
    <xf numFmtId="164" fontId="6" fillId="0" borderId="0" applyFont="0" applyFill="0" applyBorder="0" applyAlignment="0" applyProtection="0"/>
  </cellStyleXfs>
  <cellXfs count="54">
    <xf numFmtId="0" fontId="0" fillId="0" borderId="0" xfId="0" applyBorder="1"/>
    <xf numFmtId="0" fontId="0" fillId="0" borderId="0" xfId="0" applyFont="1"/>
    <xf numFmtId="2" fontId="7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vertical="top" wrapText="1"/>
    </xf>
    <xf numFmtId="0" fontId="0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vertical="center" wrapText="1"/>
    </xf>
    <xf numFmtId="164" fontId="14" fillId="0" borderId="0" xfId="2" applyFont="1"/>
    <xf numFmtId="1" fontId="13" fillId="0" borderId="0" xfId="0" applyNumberFormat="1" applyFont="1" applyBorder="1" applyAlignment="1">
      <alignment horizontal="center" vertical="center" wrapText="1"/>
    </xf>
    <xf numFmtId="164" fontId="2" fillId="0" borderId="0" xfId="2" applyFont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Border="1"/>
    <xf numFmtId="2" fontId="8" fillId="0" borderId="0" xfId="0" applyNumberFormat="1" applyFont="1" applyBorder="1" applyAlignment="1">
      <alignment horizontal="center" vertical="center"/>
    </xf>
    <xf numFmtId="167" fontId="0" fillId="0" borderId="0" xfId="0" applyNumberFormat="1" applyFont="1" applyBorder="1"/>
    <xf numFmtId="2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2" applyFont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/>
    <xf numFmtId="2" fontId="19" fillId="0" borderId="0" xfId="0" applyNumberFormat="1" applyFont="1"/>
    <xf numFmtId="2" fontId="1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8</xdr:row>
      <xdr:rowOff>19050</xdr:rowOff>
    </xdr:from>
    <xdr:to>
      <xdr:col>4</xdr:col>
      <xdr:colOff>66675</xdr:colOff>
      <xdr:row>8</xdr:row>
      <xdr:rowOff>504825</xdr:rowOff>
    </xdr:to>
    <xdr:pic>
      <xdr:nvPicPr>
        <xdr:cNvPr id="3540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5172075"/>
          <a:ext cx="1123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10</xdr:row>
      <xdr:rowOff>95250</xdr:rowOff>
    </xdr:from>
    <xdr:to>
      <xdr:col>13</xdr:col>
      <xdr:colOff>85725</xdr:colOff>
      <xdr:row>10</xdr:row>
      <xdr:rowOff>590550</xdr:rowOff>
    </xdr:to>
    <xdr:pic>
      <xdr:nvPicPr>
        <xdr:cNvPr id="3541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6581775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10</xdr:row>
      <xdr:rowOff>209550</xdr:rowOff>
    </xdr:from>
    <xdr:to>
      <xdr:col>10</xdr:col>
      <xdr:colOff>933450</xdr:colOff>
      <xdr:row>10</xdr:row>
      <xdr:rowOff>600075</xdr:rowOff>
    </xdr:to>
    <xdr:pic>
      <xdr:nvPicPr>
        <xdr:cNvPr id="3542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6696075"/>
          <a:ext cx="762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180975</xdr:rowOff>
    </xdr:from>
    <xdr:to>
      <xdr:col>9</xdr:col>
      <xdr:colOff>1019175</xdr:colOff>
      <xdr:row>10</xdr:row>
      <xdr:rowOff>628650</xdr:rowOff>
    </xdr:to>
    <xdr:pic>
      <xdr:nvPicPr>
        <xdr:cNvPr id="3543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6667500"/>
          <a:ext cx="866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257175</xdr:colOff>
      <xdr:row>12</xdr:row>
      <xdr:rowOff>0</xdr:rowOff>
    </xdr:from>
    <xdr:to>
      <xdr:col>1</xdr:col>
      <xdr:colOff>561975</xdr:colOff>
      <xdr:row>13</xdr:row>
      <xdr:rowOff>19050</xdr:rowOff>
    </xdr:to>
    <xdr:sp macro="" textlink="">
      <xdr:nvSpPr>
        <xdr:cNvPr id="35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7810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6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6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6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19050</xdr:rowOff>
    </xdr:to>
    <xdr:sp macro="" textlink="">
      <xdr:nvSpPr>
        <xdr:cNvPr id="356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12</xdr:row>
      <xdr:rowOff>0</xdr:rowOff>
    </xdr:from>
    <xdr:to>
      <xdr:col>3</xdr:col>
      <xdr:colOff>219075</xdr:colOff>
      <xdr:row>13</xdr:row>
      <xdr:rowOff>19050</xdr:rowOff>
    </xdr:to>
    <xdr:sp macro="" textlink="">
      <xdr:nvSpPr>
        <xdr:cNvPr id="356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257425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7"/>
  <sheetViews>
    <sheetView tabSelected="1" topLeftCell="A9" zoomScaleNormal="100" workbookViewId="0">
      <selection activeCell="D12" sqref="D12"/>
    </sheetView>
  </sheetViews>
  <sheetFormatPr defaultRowHeight="15" x14ac:dyDescent="0.25"/>
  <cols>
    <col min="1" max="1" width="7.85546875" style="1" customWidth="1"/>
    <col min="2" max="2" width="23.7109375" style="1" customWidth="1"/>
    <col min="3" max="3" width="3.5703125" style="1" customWidth="1"/>
    <col min="4" max="4" width="19.42578125" style="1" customWidth="1"/>
    <col min="5" max="5" width="15.140625" style="1" customWidth="1"/>
    <col min="6" max="6" width="6.85546875" style="1" customWidth="1"/>
    <col min="7" max="7" width="20.710937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6.7109375" style="3" customWidth="1"/>
    <col min="13" max="13" width="20.140625" style="3" customWidth="1"/>
    <col min="14" max="14" width="26.42578125" style="3" customWidth="1"/>
    <col min="15" max="15" width="18.42578125" style="1" customWidth="1"/>
    <col min="16" max="255" width="9.140625" style="1"/>
  </cols>
  <sheetData>
    <row r="1" spans="1:255" ht="18.75" x14ac:dyDescent="0.25">
      <c r="G1" s="2"/>
      <c r="H1" s="2"/>
      <c r="I1" s="2"/>
      <c r="J1" s="2"/>
      <c r="K1" s="2"/>
      <c r="L1" s="2"/>
      <c r="M1" s="7"/>
      <c r="N1" s="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x14ac:dyDescent="0.25">
      <c r="N2"/>
      <c r="O2"/>
    </row>
    <row r="3" spans="1:255" ht="47.25" customHeight="1" x14ac:dyDescent="0.25">
      <c r="A3" s="38" t="s">
        <v>23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27" customHeight="1" x14ac:dyDescent="0.25">
      <c r="A4" s="39" t="s">
        <v>0</v>
      </c>
      <c r="B4" s="40"/>
      <c r="C4" s="41" t="s">
        <v>13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45" customHeight="1" x14ac:dyDescent="0.25">
      <c r="A5" s="42" t="s">
        <v>1</v>
      </c>
      <c r="B5" s="42"/>
      <c r="C5" s="41" t="s">
        <v>11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69" customHeight="1" x14ac:dyDescent="0.25">
      <c r="A6" s="42" t="s">
        <v>14</v>
      </c>
      <c r="B6" s="42"/>
      <c r="C6" s="41" t="s">
        <v>15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87" customHeight="1" x14ac:dyDescent="0.25">
      <c r="A7" s="39" t="s">
        <v>16</v>
      </c>
      <c r="B7" s="40"/>
      <c r="C7" s="51" t="s">
        <v>17</v>
      </c>
      <c r="D7" s="52"/>
      <c r="E7" s="52"/>
      <c r="F7" s="52"/>
      <c r="G7" s="52"/>
      <c r="H7" s="52"/>
      <c r="I7" s="52"/>
      <c r="J7" s="52"/>
      <c r="K7" s="52"/>
      <c r="L7" s="52"/>
      <c r="M7" s="53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58.5" customHeight="1" x14ac:dyDescent="0.25">
      <c r="A8" s="48" t="s">
        <v>25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72" customHeight="1" x14ac:dyDescent="0.25">
      <c r="A9" s="44" t="s">
        <v>22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 x14ac:dyDescent="0.25">
      <c r="A10" s="45" t="s">
        <v>2</v>
      </c>
      <c r="B10" s="45" t="s">
        <v>3</v>
      </c>
      <c r="C10" s="45"/>
      <c r="D10" s="46" t="s">
        <v>4</v>
      </c>
      <c r="E10" s="45" t="s">
        <v>5</v>
      </c>
      <c r="F10" s="46" t="s">
        <v>6</v>
      </c>
      <c r="G10" s="22" t="s">
        <v>18</v>
      </c>
      <c r="H10" s="22" t="s">
        <v>19</v>
      </c>
      <c r="I10" s="22" t="s">
        <v>20</v>
      </c>
      <c r="J10" s="23" t="s">
        <v>7</v>
      </c>
      <c r="K10" s="23" t="s">
        <v>8</v>
      </c>
      <c r="L10" s="24" t="s">
        <v>12</v>
      </c>
      <c r="M10" s="25" t="s">
        <v>21</v>
      </c>
      <c r="N10" s="1"/>
      <c r="O10" s="8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3.25" customHeight="1" x14ac:dyDescent="0.25">
      <c r="A11" s="45"/>
      <c r="B11" s="45"/>
      <c r="C11" s="45"/>
      <c r="D11" s="46"/>
      <c r="E11" s="45"/>
      <c r="F11" s="46"/>
      <c r="G11" s="24" t="s">
        <v>9</v>
      </c>
      <c r="H11" s="24" t="s">
        <v>9</v>
      </c>
      <c r="I11" s="24" t="s">
        <v>9</v>
      </c>
      <c r="J11" s="23"/>
      <c r="K11" s="23"/>
      <c r="L11" s="24"/>
      <c r="M11" s="25"/>
      <c r="N11" s="1"/>
      <c r="O11" s="9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s="12" customFormat="1" ht="88.5" customHeight="1" x14ac:dyDescent="0.25">
      <c r="A12" s="26">
        <v>1</v>
      </c>
      <c r="B12" s="49" t="s">
        <v>29</v>
      </c>
      <c r="C12" s="50"/>
      <c r="D12" s="22" t="s">
        <v>26</v>
      </c>
      <c r="E12" s="27" t="s">
        <v>24</v>
      </c>
      <c r="F12" s="28">
        <v>40</v>
      </c>
      <c r="G12" s="29">
        <v>1103</v>
      </c>
      <c r="H12" s="29">
        <v>1103</v>
      </c>
      <c r="I12" s="29">
        <v>1101</v>
      </c>
      <c r="J12" s="30">
        <f>STDEVA(G12:I12)</f>
        <v>1.1547005383792515</v>
      </c>
      <c r="K12" s="30">
        <f>J12/AVERAGE(G12:I12)*100</f>
        <v>0.10475057802049453</v>
      </c>
      <c r="L12" s="31">
        <f>ROUND(AVERAGE(G12:I12),2)</f>
        <v>1102.33</v>
      </c>
      <c r="M12" s="31">
        <f>F12*L12</f>
        <v>44093.2</v>
      </c>
      <c r="N12" s="11"/>
      <c r="P12" s="11"/>
    </row>
    <row r="13" spans="1:255" s="12" customFormat="1" ht="21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32" t="s">
        <v>10</v>
      </c>
      <c r="M13" s="33">
        <f>SUM(M12:M12)</f>
        <v>44093.2</v>
      </c>
      <c r="N13" s="11"/>
      <c r="O13" s="14"/>
      <c r="P13" s="11"/>
    </row>
    <row r="14" spans="1:255" s="12" customFormat="1" ht="15" customHeight="1" x14ac:dyDescent="0.25">
      <c r="A14" s="47" t="s">
        <v>28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55" ht="14.45" customHeight="1" x14ac:dyDescent="0.25">
      <c r="A15" s="43" t="s">
        <v>27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1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4.45" customHeight="1" x14ac:dyDescent="0.25">
      <c r="A16" s="34"/>
      <c r="B16" s="34"/>
      <c r="C16" s="35"/>
      <c r="D16" s="35"/>
      <c r="E16" s="35"/>
      <c r="F16" s="35"/>
      <c r="G16" s="36"/>
      <c r="H16" s="36"/>
      <c r="I16" s="37"/>
      <c r="J16" s="37"/>
      <c r="K16" s="36"/>
      <c r="L16" s="36"/>
      <c r="M16" s="36"/>
      <c r="N16" s="1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4.45" customHeight="1" x14ac:dyDescent="0.25">
      <c r="A17" s="5"/>
      <c r="B17" s="5"/>
      <c r="G17" s="3"/>
      <c r="I17" s="6"/>
      <c r="J17" s="6"/>
      <c r="K17" s="3"/>
      <c r="N17" s="8"/>
      <c r="O17" s="8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4.45" customHeight="1" x14ac:dyDescent="0.25">
      <c r="A18" s="5"/>
      <c r="B18" s="10"/>
      <c r="E18" s="8"/>
      <c r="F18" s="15"/>
      <c r="G18" s="16"/>
      <c r="H18" s="16"/>
      <c r="I18" s="16"/>
      <c r="J18" s="17"/>
      <c r="K18" s="17"/>
      <c r="L18" s="18"/>
      <c r="M18" s="18"/>
      <c r="N18" s="8"/>
      <c r="O18" s="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4.45" customHeight="1" x14ac:dyDescent="0.25">
      <c r="A19" s="5"/>
      <c r="B19" s="5"/>
      <c r="E19" s="8"/>
      <c r="F19" s="8"/>
      <c r="G19" s="19"/>
      <c r="H19" s="19"/>
      <c r="I19" s="20"/>
      <c r="J19" s="20"/>
      <c r="K19" s="19"/>
      <c r="L19" s="19"/>
      <c r="M19" s="19"/>
      <c r="N19" s="8"/>
      <c r="O19" s="8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4.45" customHeight="1" x14ac:dyDescent="0.25">
      <c r="A20" s="5"/>
      <c r="B20" s="5"/>
      <c r="E20" s="8"/>
      <c r="F20" s="8"/>
      <c r="G20" s="19"/>
      <c r="H20" s="19"/>
      <c r="I20" s="20"/>
      <c r="J20" s="20"/>
      <c r="K20" s="19"/>
      <c r="L20" s="19"/>
      <c r="M20" s="19"/>
      <c r="N20" s="8"/>
      <c r="O20" s="8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4.45" customHeight="1" x14ac:dyDescent="0.25">
      <c r="A21" s="5"/>
      <c r="B21" s="5"/>
      <c r="E21" s="8"/>
      <c r="F21" s="8"/>
      <c r="G21" s="21"/>
      <c r="H21" s="19"/>
      <c r="I21" s="20"/>
      <c r="J21" s="20"/>
      <c r="K21" s="19"/>
      <c r="L21" s="19"/>
      <c r="M21" s="1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4.45" customHeight="1" x14ac:dyDescent="0.25">
      <c r="A22" s="5"/>
      <c r="B22" s="5"/>
      <c r="E22" s="8"/>
      <c r="F22" s="8"/>
      <c r="G22" s="19"/>
      <c r="H22" s="19"/>
      <c r="I22" s="20"/>
      <c r="J22" s="20"/>
      <c r="K22" s="20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5"/>
      <c r="B23" s="5"/>
      <c r="E23" s="8"/>
      <c r="F23" s="8"/>
      <c r="G23" s="19"/>
      <c r="H23" s="19"/>
      <c r="I23" s="20"/>
      <c r="J23" s="20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5"/>
      <c r="B24" s="5"/>
      <c r="E24" s="8"/>
      <c r="F24" s="8"/>
      <c r="G24" s="19"/>
      <c r="H24" s="19"/>
      <c r="I24" s="20"/>
      <c r="J24" s="20"/>
      <c r="K24" s="20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5"/>
      <c r="B25" s="5"/>
      <c r="E25" s="8"/>
      <c r="F25" s="8"/>
      <c r="G25" s="19"/>
      <c r="H25" s="19"/>
      <c r="I25" s="20"/>
      <c r="J25" s="20"/>
      <c r="K25" s="20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/>
      <c r="B26" s="5"/>
      <c r="C26" s="5"/>
      <c r="J26" s="6"/>
      <c r="K26" s="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x14ac:dyDescent="0.25">
      <c r="A27"/>
      <c r="B27" s="5"/>
      <c r="C27" s="5"/>
      <c r="L27"/>
      <c r="M27"/>
    </row>
  </sheetData>
  <mergeCells count="20">
    <mergeCell ref="C6:M6"/>
    <mergeCell ref="A8:M8"/>
    <mergeCell ref="F10:F11"/>
    <mergeCell ref="B12:C12"/>
    <mergeCell ref="A6:B6"/>
    <mergeCell ref="A7:B7"/>
    <mergeCell ref="C7:M7"/>
    <mergeCell ref="A15:M15"/>
    <mergeCell ref="A9:M9"/>
    <mergeCell ref="A10:A11"/>
    <mergeCell ref="B10:C11"/>
    <mergeCell ref="D10:D11"/>
    <mergeCell ref="E10:E11"/>
    <mergeCell ref="A13:K13"/>
    <mergeCell ref="A14:M14"/>
    <mergeCell ref="A3:M3"/>
    <mergeCell ref="A4:B4"/>
    <mergeCell ref="C4:M4"/>
    <mergeCell ref="A5:B5"/>
    <mergeCell ref="C5:M5"/>
  </mergeCells>
  <pageMargins left="0.7" right="0.7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Брыксин Сергей Владимирович</cp:lastModifiedBy>
  <cp:lastPrinted>2022-12-23T09:06:52Z</cp:lastPrinted>
  <dcterms:created xsi:type="dcterms:W3CDTF">2020-11-24T08:13:39Z</dcterms:created>
  <dcterms:modified xsi:type="dcterms:W3CDTF">2026-08-19T10:07:42Z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