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15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8" i="2"/>
  <c r="K9" i="2" l="1"/>
  <c r="K12" i="2"/>
  <c r="K14" i="2"/>
  <c r="K15" i="2"/>
  <c r="K16" i="2"/>
  <c r="K17" i="2"/>
  <c r="K18" i="2"/>
  <c r="K19" i="2"/>
  <c r="K20" i="2"/>
  <c r="K21" i="2"/>
  <c r="I9" i="2"/>
  <c r="I10" i="2"/>
  <c r="J10" i="2" s="1"/>
  <c r="K10" i="2"/>
  <c r="I11" i="2"/>
  <c r="J11" i="2" s="1"/>
  <c r="K11" i="2"/>
  <c r="I12" i="2"/>
  <c r="J12" i="2" s="1"/>
  <c r="I13" i="2"/>
  <c r="K13" i="2"/>
  <c r="I14" i="2"/>
  <c r="I15" i="2"/>
  <c r="J15" i="2" s="1"/>
  <c r="I16" i="2"/>
  <c r="I17" i="2"/>
  <c r="I18" i="2"/>
  <c r="I19" i="2"/>
  <c r="I20" i="2"/>
  <c r="I21" i="2"/>
  <c r="I22" i="2"/>
  <c r="J22" i="2" s="1"/>
  <c r="K22" i="2"/>
  <c r="J17" i="2" l="1"/>
  <c r="J16" i="2"/>
  <c r="J18" i="2"/>
  <c r="J9" i="2"/>
  <c r="J20" i="2"/>
  <c r="J14" i="2"/>
  <c r="J19" i="2"/>
  <c r="J13" i="2"/>
  <c r="J21" i="2"/>
  <c r="I8" i="2" l="1"/>
  <c r="K8" i="2"/>
  <c r="K23" i="2" l="1"/>
  <c r="J8" i="2"/>
</calcChain>
</file>

<file path=xl/sharedStrings.xml><?xml version="1.0" encoding="utf-8"?>
<sst xmlns="http://schemas.openxmlformats.org/spreadsheetml/2006/main" count="47" uniqueCount="33">
  <si>
    <t>№</t>
  </si>
  <si>
    <t>Наименование товара</t>
  </si>
  <si>
    <t>Ед.изм</t>
  </si>
  <si>
    <t>Количество</t>
  </si>
  <si>
    <t>Коммерческие предложения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</si>
  <si>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</si>
  <si>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</si>
  <si>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</t>
    </r>
    <r>
      <rPr>
        <b/>
        <sz val="6"/>
        <color indexed="8"/>
        <rFont val="Times New Roman"/>
        <family val="1"/>
        <charset val="204"/>
      </rPr>
      <t xml:space="preserve">(%)           </t>
    </r>
    <r>
      <rPr>
        <i/>
        <sz val="6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</si>
  <si>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</si>
  <si>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</t>
  </si>
  <si>
    <t>Обоснование начальной (максимальной) цены контракта</t>
  </si>
  <si>
    <t>Ценовое  предложение №1</t>
  </si>
  <si>
    <t>Ценовое  предложение №2</t>
  </si>
  <si>
    <t>Ценовое  предложение №3</t>
  </si>
  <si>
    <t>Н(М)ЦК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</si>
  <si>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НМЦК</t>
  </si>
  <si>
    <t>Итого</t>
  </si>
  <si>
    <t>Начальная (максимальная) цена  контракта определены и обоснованы посредством применения метода сопоставимых рыночных цен (анализа рынка) по минимальному значению</t>
  </si>
  <si>
    <t xml:space="preserve">Амми зеленый </t>
  </si>
  <si>
    <t xml:space="preserve">Лизиантус белый </t>
  </si>
  <si>
    <t>Лизиантус нежно-розовый.</t>
  </si>
  <si>
    <t xml:space="preserve">Гипсофила белый </t>
  </si>
  <si>
    <t>Гипсофила аврора белый</t>
  </si>
  <si>
    <t xml:space="preserve">Вероника белый </t>
  </si>
  <si>
    <t xml:space="preserve">Калла белый </t>
  </si>
  <si>
    <t xml:space="preserve">Озотамнус розовый </t>
  </si>
  <si>
    <t xml:space="preserve">Орнитогалум белый </t>
  </si>
  <si>
    <t>Буплерум гриффити</t>
  </si>
  <si>
    <t>Листья фисташка</t>
  </si>
  <si>
    <t>Листья Рускус ленг</t>
  </si>
  <si>
    <t>Листья Аспарагус плюмосус</t>
  </si>
  <si>
    <t>Листья Салал зеленый</t>
  </si>
  <si>
    <t>Листья Хедера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</si>
</sst>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1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758190</xdr:colOff>
      <xdr:row>6</xdr:row>
      <xdr:rowOff>1203960</xdr:rowOff>
    </xdr:from>
    <xdr:to>
      <xdr:col>10</xdr:col>
      <xdr:colOff>1009650</xdr:colOff>
      <xdr:row>6</xdr:row>
      <xdr:rowOff>1459230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0310" y="2697480"/>
          <a:ext cx="101346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129541</xdr:colOff>
      <xdr:row>6</xdr:row>
      <xdr:rowOff>1007745</xdr:rowOff>
    </xdr:from>
    <xdr:to>
      <xdr:col>9</xdr:col>
      <xdr:colOff>653415</xdr:colOff>
      <xdr:row>6</xdr:row>
      <xdr:rowOff>1188898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1" y="3499485"/>
          <a:ext cx="523874" cy="18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131446</xdr:colOff>
      <xdr:row>6</xdr:row>
      <xdr:rowOff>784861</xdr:rowOff>
    </xdr:from>
    <xdr:to>
      <xdr:col>8</xdr:col>
      <xdr:colOff>550545</xdr:colOff>
      <xdr:row>6</xdr:row>
      <xdr:rowOff>977594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1546" y="3276601"/>
          <a:ext cx="419099" cy="19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</xdr:row>
      <xdr:rowOff>581025</xdr:rowOff>
    </xdr:from>
    <xdr:to>
      <xdr:col>10</xdr:col>
      <xdr:colOff>99580</xdr:colOff>
      <xdr:row>6</xdr:row>
      <xdr:rowOff>704850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82225" y="942975"/>
          <a:ext cx="9005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190501</xdr:colOff>
      <xdr:row>7</xdr:row>
      <xdr:rowOff>0</xdr:rowOff>
    </xdr:from>
    <xdr:to>
      <xdr:col>9</xdr:col>
      <xdr:colOff>714375</xdr:colOff>
      <xdr:row>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4976" y="2305050"/>
          <a:ext cx="523874" cy="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29"/>
  <sheetViews>
    <sheetView tabSelected="1" topLeftCell="A11" zoomScale="88" zoomScaleNormal="88" workbookViewId="0">
      <selection activeCell="N15" sqref="N15"/>
    </sheetView>
  </sheetViews>
  <sheetFormatPr defaultColWidth="9.140625" defaultRowHeight="12.75" x14ac:dyDescent="0.2"/>
  <cols>
    <col min="1" max="1" width="3" style="1" customWidth="1"/>
    <col min="2" max="2" width="28.28515625" style="1" customWidth="1"/>
    <col min="3" max="3" width="4.5703125" style="1" customWidth="1"/>
    <col min="4" max="4" width="5.42578125" style="4" customWidth="1"/>
    <col min="5" max="5" width="11.28515625" style="1" customWidth="1"/>
    <col min="6" max="7" width="11.7109375" style="1" customWidth="1"/>
    <col min="8" max="8" width="11.85546875" style="1" customWidth="1"/>
    <col min="9" max="9" width="13" style="1" customWidth="1"/>
    <col min="10" max="10" width="10.28515625" style="1" customWidth="1"/>
    <col min="11" max="11" width="12.5703125" style="1" customWidth="1"/>
    <col min="12" max="12" width="5.28515625" style="1" hidden="1" customWidth="1"/>
    <col min="13" max="13" width="13.28515625" style="1" hidden="1" customWidth="1"/>
    <col min="14" max="16384" width="9.140625" style="1"/>
  </cols>
  <sheetData>
    <row r="1" spans="1:124" ht="15" x14ac:dyDescent="0.25">
      <c r="A1" s="7"/>
      <c r="B1" s="8"/>
      <c r="C1" s="9"/>
      <c r="D1" s="9"/>
      <c r="E1" s="10"/>
      <c r="F1" s="10"/>
      <c r="G1" s="10"/>
      <c r="H1" s="34"/>
      <c r="I1" s="34"/>
      <c r="J1" s="34"/>
      <c r="K1" s="34"/>
    </row>
    <row r="2" spans="1:124" ht="14.45" customHeight="1" x14ac:dyDescent="0.25">
      <c r="A2" s="7"/>
      <c r="B2" s="11"/>
      <c r="C2" s="9"/>
      <c r="D2" s="9"/>
      <c r="E2" s="35" t="s">
        <v>10</v>
      </c>
      <c r="F2" s="35"/>
      <c r="G2" s="35"/>
      <c r="H2" s="35"/>
      <c r="I2" s="35"/>
      <c r="J2" s="35"/>
      <c r="K2" s="35"/>
    </row>
    <row r="3" spans="1:124" ht="27" customHeight="1" x14ac:dyDescent="0.25">
      <c r="A3" s="7"/>
      <c r="B3" s="36" t="s">
        <v>17</v>
      </c>
      <c r="C3" s="36"/>
      <c r="D3" s="36"/>
      <c r="E3" s="36"/>
      <c r="F3" s="36"/>
      <c r="G3" s="36"/>
      <c r="H3" s="36"/>
      <c r="I3" s="36"/>
      <c r="J3" s="36"/>
      <c r="K3" s="36"/>
    </row>
    <row r="4" spans="1:124" ht="15.75" customHeight="1" x14ac:dyDescent="0.2">
      <c r="A4" s="7"/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4" ht="5.25" customHeight="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4"/>
      <c r="M5" s="4"/>
    </row>
    <row r="6" spans="1:124" ht="41.25" customHeight="1" x14ac:dyDescent="0.2">
      <c r="A6" s="39" t="s">
        <v>0</v>
      </c>
      <c r="B6" s="39" t="s">
        <v>1</v>
      </c>
      <c r="C6" s="39" t="s">
        <v>2</v>
      </c>
      <c r="D6" s="39" t="s">
        <v>3</v>
      </c>
      <c r="E6" s="41" t="s">
        <v>4</v>
      </c>
      <c r="F6" s="42"/>
      <c r="G6" s="42"/>
      <c r="H6" s="43" t="s">
        <v>15</v>
      </c>
      <c r="I6" s="44"/>
      <c r="J6" s="45"/>
      <c r="K6" s="6" t="s">
        <v>14</v>
      </c>
      <c r="L6" s="4"/>
      <c r="M6" s="4"/>
    </row>
    <row r="7" spans="1:124" ht="117" customHeight="1" x14ac:dyDescent="0.2">
      <c r="A7" s="40"/>
      <c r="B7" s="40"/>
      <c r="C7" s="40"/>
      <c r="D7" s="40"/>
      <c r="E7" s="5" t="s">
        <v>11</v>
      </c>
      <c r="F7" s="5" t="s">
        <v>12</v>
      </c>
      <c r="G7" s="5" t="s">
        <v>13</v>
      </c>
      <c r="H7" s="6" t="s">
        <v>5</v>
      </c>
      <c r="I7" s="6" t="s">
        <v>6</v>
      </c>
      <c r="J7" s="2" t="s">
        <v>7</v>
      </c>
      <c r="K7" s="3" t="s">
        <v>8</v>
      </c>
      <c r="L7" s="4"/>
      <c r="M7" s="4"/>
      <c r="O7" s="15"/>
    </row>
    <row r="8" spans="1:124" s="12" customFormat="1" ht="41.45" customHeight="1" x14ac:dyDescent="0.2">
      <c r="A8" s="22">
        <v>1</v>
      </c>
      <c r="B8" s="20" t="s">
        <v>18</v>
      </c>
      <c r="C8" s="23" t="s">
        <v>9</v>
      </c>
      <c r="D8" s="24">
        <v>150</v>
      </c>
      <c r="E8" s="21">
        <v>210</v>
      </c>
      <c r="F8" s="28">
        <v>208</v>
      </c>
      <c r="G8" s="28">
        <v>208</v>
      </c>
      <c r="H8" s="25">
        <f>E8</f>
        <v>210</v>
      </c>
      <c r="I8" s="26">
        <f t="shared" ref="I8" si="0">STDEV(E8:G8)</f>
        <v>1.1547005383792515</v>
      </c>
      <c r="J8" s="27">
        <f>I8/H8*100</f>
        <v>0.54985739922821497</v>
      </c>
      <c r="K8" s="25">
        <f t="shared" ref="K8" si="1">H8*D8</f>
        <v>31500</v>
      </c>
      <c r="L8" s="18">
        <v>0.60059334117658192</v>
      </c>
      <c r="M8" s="13">
        <v>5941.97</v>
      </c>
      <c r="N8" s="14"/>
      <c r="O8" s="19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</row>
    <row r="9" spans="1:124" s="12" customFormat="1" ht="41.45" customHeight="1" x14ac:dyDescent="0.2">
      <c r="A9" s="22">
        <v>2</v>
      </c>
      <c r="B9" s="20" t="s">
        <v>19</v>
      </c>
      <c r="C9" s="23" t="s">
        <v>9</v>
      </c>
      <c r="D9" s="24">
        <v>220</v>
      </c>
      <c r="E9" s="21">
        <v>210</v>
      </c>
      <c r="F9" s="28">
        <v>210</v>
      </c>
      <c r="G9" s="28">
        <v>210</v>
      </c>
      <c r="H9" s="25">
        <f t="shared" ref="H9:H22" si="2">E9</f>
        <v>210</v>
      </c>
      <c r="I9" s="26">
        <f t="shared" ref="I9:I22" si="3">STDEV(E9:G9)</f>
        <v>0</v>
      </c>
      <c r="J9" s="27">
        <f t="shared" ref="J9:J22" si="4">I9/H9*100</f>
        <v>0</v>
      </c>
      <c r="K9" s="25">
        <f t="shared" ref="K9:K22" si="5">H9*D9</f>
        <v>46200</v>
      </c>
      <c r="L9" s="18"/>
      <c r="M9" s="13"/>
      <c r="N9" s="14"/>
      <c r="O9" s="19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</row>
    <row r="10" spans="1:124" s="12" customFormat="1" ht="41.45" customHeight="1" x14ac:dyDescent="0.2">
      <c r="A10" s="22">
        <v>3</v>
      </c>
      <c r="B10" s="20" t="s">
        <v>20</v>
      </c>
      <c r="C10" s="23" t="s">
        <v>9</v>
      </c>
      <c r="D10" s="24">
        <v>300</v>
      </c>
      <c r="E10" s="21">
        <v>208</v>
      </c>
      <c r="F10" s="28">
        <v>210</v>
      </c>
      <c r="G10" s="28">
        <v>210</v>
      </c>
      <c r="H10" s="25">
        <f t="shared" si="2"/>
        <v>208</v>
      </c>
      <c r="I10" s="26">
        <f t="shared" si="3"/>
        <v>1.1547005383792515</v>
      </c>
      <c r="J10" s="27">
        <f t="shared" si="4"/>
        <v>0.55514448960540941</v>
      </c>
      <c r="K10" s="25">
        <f t="shared" si="5"/>
        <v>62400</v>
      </c>
      <c r="L10" s="18"/>
      <c r="M10" s="13"/>
      <c r="N10" s="14"/>
      <c r="O10" s="19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</row>
    <row r="11" spans="1:124" s="12" customFormat="1" ht="41.45" customHeight="1" x14ac:dyDescent="0.2">
      <c r="A11" s="22">
        <v>4</v>
      </c>
      <c r="B11" s="20" t="s">
        <v>21</v>
      </c>
      <c r="C11" s="23" t="s">
        <v>9</v>
      </c>
      <c r="D11" s="24">
        <v>300</v>
      </c>
      <c r="E11" s="21">
        <v>207</v>
      </c>
      <c r="F11" s="28">
        <v>210</v>
      </c>
      <c r="G11" s="28">
        <v>210</v>
      </c>
      <c r="H11" s="25">
        <f t="shared" si="2"/>
        <v>207</v>
      </c>
      <c r="I11" s="26">
        <f t="shared" si="3"/>
        <v>1.7320508075688772</v>
      </c>
      <c r="J11" s="27">
        <f t="shared" si="4"/>
        <v>0.83673952056467493</v>
      </c>
      <c r="K11" s="25">
        <f t="shared" si="5"/>
        <v>62100</v>
      </c>
      <c r="L11" s="18"/>
      <c r="M11" s="13"/>
      <c r="N11" s="14"/>
      <c r="O11" s="19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</row>
    <row r="12" spans="1:124" s="12" customFormat="1" ht="41.45" customHeight="1" x14ac:dyDescent="0.2">
      <c r="A12" s="22">
        <v>5</v>
      </c>
      <c r="B12" s="20" t="s">
        <v>22</v>
      </c>
      <c r="C12" s="23" t="s">
        <v>9</v>
      </c>
      <c r="D12" s="24">
        <v>100</v>
      </c>
      <c r="E12" s="21">
        <v>215</v>
      </c>
      <c r="F12" s="28">
        <v>306</v>
      </c>
      <c r="G12" s="28">
        <v>210</v>
      </c>
      <c r="H12" s="25">
        <f t="shared" si="2"/>
        <v>215</v>
      </c>
      <c r="I12" s="26">
        <f t="shared" si="3"/>
        <v>54.040108561450246</v>
      </c>
      <c r="J12" s="27">
        <f t="shared" si="4"/>
        <v>25.134934214628025</v>
      </c>
      <c r="K12" s="25">
        <f t="shared" si="5"/>
        <v>21500</v>
      </c>
      <c r="L12" s="18"/>
      <c r="M12" s="13"/>
      <c r="N12" s="14"/>
      <c r="O12" s="19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</row>
    <row r="13" spans="1:124" s="12" customFormat="1" ht="41.45" customHeight="1" x14ac:dyDescent="0.2">
      <c r="A13" s="22">
        <v>6</v>
      </c>
      <c r="B13" s="20" t="s">
        <v>23</v>
      </c>
      <c r="C13" s="23" t="s">
        <v>9</v>
      </c>
      <c r="D13" s="24">
        <v>10</v>
      </c>
      <c r="E13" s="21">
        <v>300</v>
      </c>
      <c r="F13" s="28">
        <v>350</v>
      </c>
      <c r="G13" s="28">
        <v>300</v>
      </c>
      <c r="H13" s="25">
        <f t="shared" si="2"/>
        <v>300</v>
      </c>
      <c r="I13" s="26">
        <f t="shared" si="3"/>
        <v>28.867513459481287</v>
      </c>
      <c r="J13" s="27">
        <f t="shared" si="4"/>
        <v>9.6225044864937637</v>
      </c>
      <c r="K13" s="25">
        <f t="shared" si="5"/>
        <v>3000</v>
      </c>
      <c r="L13" s="18"/>
      <c r="M13" s="13"/>
      <c r="N13" s="14"/>
      <c r="O13" s="19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</row>
    <row r="14" spans="1:124" s="12" customFormat="1" ht="41.45" customHeight="1" x14ac:dyDescent="0.2">
      <c r="A14" s="22">
        <v>7</v>
      </c>
      <c r="B14" s="20" t="s">
        <v>24</v>
      </c>
      <c r="C14" s="23" t="s">
        <v>9</v>
      </c>
      <c r="D14" s="24">
        <v>30</v>
      </c>
      <c r="E14" s="21">
        <v>350</v>
      </c>
      <c r="F14" s="28">
        <v>350</v>
      </c>
      <c r="G14" s="28">
        <v>350</v>
      </c>
      <c r="H14" s="25">
        <f t="shared" si="2"/>
        <v>350</v>
      </c>
      <c r="I14" s="26">
        <f t="shared" si="3"/>
        <v>0</v>
      </c>
      <c r="J14" s="27">
        <f t="shared" si="4"/>
        <v>0</v>
      </c>
      <c r="K14" s="25">
        <f t="shared" si="5"/>
        <v>10500</v>
      </c>
      <c r="L14" s="18"/>
      <c r="M14" s="13"/>
      <c r="N14" s="14"/>
      <c r="O14" s="19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</row>
    <row r="15" spans="1:124" s="12" customFormat="1" ht="41.45" customHeight="1" x14ac:dyDescent="0.2">
      <c r="A15" s="22">
        <v>8</v>
      </c>
      <c r="B15" s="20" t="s">
        <v>25</v>
      </c>
      <c r="C15" s="23" t="s">
        <v>9</v>
      </c>
      <c r="D15" s="24">
        <v>20</v>
      </c>
      <c r="E15" s="21">
        <v>185</v>
      </c>
      <c r="F15" s="28">
        <v>190</v>
      </c>
      <c r="G15" s="28">
        <v>190</v>
      </c>
      <c r="H15" s="25">
        <f t="shared" si="2"/>
        <v>185</v>
      </c>
      <c r="I15" s="26">
        <f t="shared" si="3"/>
        <v>2.8867513459481291</v>
      </c>
      <c r="J15" s="27">
        <f t="shared" si="4"/>
        <v>1.5604061329449348</v>
      </c>
      <c r="K15" s="25">
        <f t="shared" si="5"/>
        <v>3700</v>
      </c>
      <c r="L15" s="18"/>
      <c r="M15" s="13"/>
      <c r="N15" s="14"/>
      <c r="O15" s="19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</row>
    <row r="16" spans="1:124" s="12" customFormat="1" ht="41.45" customHeight="1" x14ac:dyDescent="0.2">
      <c r="A16" s="22">
        <v>9</v>
      </c>
      <c r="B16" s="20" t="s">
        <v>26</v>
      </c>
      <c r="C16" s="23" t="s">
        <v>9</v>
      </c>
      <c r="D16" s="24">
        <v>20</v>
      </c>
      <c r="E16" s="21">
        <v>185</v>
      </c>
      <c r="F16" s="28">
        <v>188</v>
      </c>
      <c r="G16" s="28">
        <v>188</v>
      </c>
      <c r="H16" s="25">
        <f t="shared" si="2"/>
        <v>185</v>
      </c>
      <c r="I16" s="26">
        <f t="shared" si="3"/>
        <v>1.7320508075688772</v>
      </c>
      <c r="J16" s="27">
        <f t="shared" si="4"/>
        <v>0.93624367976696055</v>
      </c>
      <c r="K16" s="25">
        <f t="shared" si="5"/>
        <v>3700</v>
      </c>
      <c r="L16" s="18"/>
      <c r="M16" s="13"/>
      <c r="N16" s="14"/>
      <c r="O16" s="19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</row>
    <row r="17" spans="1:124" s="12" customFormat="1" ht="41.45" customHeight="1" x14ac:dyDescent="0.2">
      <c r="A17" s="22">
        <v>10</v>
      </c>
      <c r="B17" s="20" t="s">
        <v>27</v>
      </c>
      <c r="C17" s="23" t="s">
        <v>9</v>
      </c>
      <c r="D17" s="24">
        <v>30</v>
      </c>
      <c r="E17" s="21">
        <v>200</v>
      </c>
      <c r="F17" s="28">
        <v>200</v>
      </c>
      <c r="G17" s="28">
        <v>200</v>
      </c>
      <c r="H17" s="25">
        <f t="shared" si="2"/>
        <v>200</v>
      </c>
      <c r="I17" s="26">
        <f t="shared" si="3"/>
        <v>0</v>
      </c>
      <c r="J17" s="27">
        <f t="shared" si="4"/>
        <v>0</v>
      </c>
      <c r="K17" s="25">
        <f t="shared" si="5"/>
        <v>6000</v>
      </c>
      <c r="L17" s="18"/>
      <c r="M17" s="13"/>
      <c r="N17" s="14"/>
      <c r="O17" s="19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</row>
    <row r="18" spans="1:124" s="12" customFormat="1" ht="41.45" customHeight="1" x14ac:dyDescent="0.2">
      <c r="A18" s="22">
        <v>11</v>
      </c>
      <c r="B18" s="20" t="s">
        <v>28</v>
      </c>
      <c r="C18" s="23" t="s">
        <v>9</v>
      </c>
      <c r="D18" s="24">
        <v>900</v>
      </c>
      <c r="E18" s="21">
        <v>210</v>
      </c>
      <c r="F18" s="28">
        <v>210</v>
      </c>
      <c r="G18" s="28">
        <v>210</v>
      </c>
      <c r="H18" s="25">
        <f t="shared" si="2"/>
        <v>210</v>
      </c>
      <c r="I18" s="26">
        <f t="shared" si="3"/>
        <v>0</v>
      </c>
      <c r="J18" s="27">
        <f t="shared" si="4"/>
        <v>0</v>
      </c>
      <c r="K18" s="25">
        <f t="shared" si="5"/>
        <v>189000</v>
      </c>
      <c r="L18" s="18"/>
      <c r="M18" s="13"/>
      <c r="N18" s="14"/>
      <c r="O18" s="19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</row>
    <row r="19" spans="1:124" s="12" customFormat="1" ht="41.45" customHeight="1" x14ac:dyDescent="0.2">
      <c r="A19" s="22">
        <v>12</v>
      </c>
      <c r="B19" s="20" t="s">
        <v>29</v>
      </c>
      <c r="C19" s="23" t="s">
        <v>9</v>
      </c>
      <c r="D19" s="24">
        <v>210</v>
      </c>
      <c r="E19" s="21">
        <v>189</v>
      </c>
      <c r="F19" s="28">
        <v>210</v>
      </c>
      <c r="G19" s="28">
        <v>200</v>
      </c>
      <c r="H19" s="25">
        <f t="shared" si="2"/>
        <v>189</v>
      </c>
      <c r="I19" s="26">
        <f t="shared" si="3"/>
        <v>10.503967504392486</v>
      </c>
      <c r="J19" s="27">
        <f t="shared" si="4"/>
        <v>5.557654764228829</v>
      </c>
      <c r="K19" s="25">
        <f t="shared" si="5"/>
        <v>39690</v>
      </c>
      <c r="L19" s="18"/>
      <c r="M19" s="13"/>
      <c r="N19" s="14"/>
      <c r="O19" s="19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</row>
    <row r="20" spans="1:124" s="12" customFormat="1" ht="41.45" customHeight="1" x14ac:dyDescent="0.2">
      <c r="A20" s="22">
        <v>13</v>
      </c>
      <c r="B20" s="20" t="s">
        <v>30</v>
      </c>
      <c r="C20" s="23" t="s">
        <v>9</v>
      </c>
      <c r="D20" s="24">
        <v>10</v>
      </c>
      <c r="E20" s="21">
        <v>210</v>
      </c>
      <c r="F20" s="28">
        <v>210</v>
      </c>
      <c r="G20" s="28">
        <v>210</v>
      </c>
      <c r="H20" s="25">
        <f t="shared" si="2"/>
        <v>210</v>
      </c>
      <c r="I20" s="26">
        <f t="shared" si="3"/>
        <v>0</v>
      </c>
      <c r="J20" s="27">
        <f t="shared" si="4"/>
        <v>0</v>
      </c>
      <c r="K20" s="25">
        <f t="shared" si="5"/>
        <v>2100</v>
      </c>
      <c r="L20" s="18"/>
      <c r="M20" s="13"/>
      <c r="N20" s="14"/>
      <c r="O20" s="19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</row>
    <row r="21" spans="1:124" s="12" customFormat="1" ht="41.45" customHeight="1" x14ac:dyDescent="0.2">
      <c r="A21" s="22">
        <v>14</v>
      </c>
      <c r="B21" s="20" t="s">
        <v>31</v>
      </c>
      <c r="C21" s="23" t="s">
        <v>9</v>
      </c>
      <c r="D21" s="24">
        <v>500</v>
      </c>
      <c r="E21" s="21">
        <v>205</v>
      </c>
      <c r="F21" s="28">
        <v>210</v>
      </c>
      <c r="G21" s="28">
        <v>210</v>
      </c>
      <c r="H21" s="25">
        <f t="shared" si="2"/>
        <v>205</v>
      </c>
      <c r="I21" s="26">
        <f t="shared" si="3"/>
        <v>2.8867513459481291</v>
      </c>
      <c r="J21" s="27">
        <f t="shared" si="4"/>
        <v>1.4081713882673801</v>
      </c>
      <c r="K21" s="25">
        <f t="shared" si="5"/>
        <v>102500</v>
      </c>
      <c r="L21" s="18"/>
      <c r="M21" s="13"/>
      <c r="N21" s="14"/>
      <c r="O21" s="19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</row>
    <row r="22" spans="1:124" s="12" customFormat="1" ht="41.45" customHeight="1" x14ac:dyDescent="0.2">
      <c r="A22" s="22">
        <v>15</v>
      </c>
      <c r="B22" s="20" t="s">
        <v>32</v>
      </c>
      <c r="C22" s="23" t="s">
        <v>9</v>
      </c>
      <c r="D22" s="24">
        <v>40</v>
      </c>
      <c r="E22" s="21">
        <v>210</v>
      </c>
      <c r="F22" s="28">
        <v>210</v>
      </c>
      <c r="G22" s="28">
        <v>210</v>
      </c>
      <c r="H22" s="25">
        <f t="shared" si="2"/>
        <v>210</v>
      </c>
      <c r="I22" s="26">
        <f t="shared" si="3"/>
        <v>0</v>
      </c>
      <c r="J22" s="27">
        <f t="shared" si="4"/>
        <v>0</v>
      </c>
      <c r="K22" s="25">
        <f t="shared" si="5"/>
        <v>8400</v>
      </c>
      <c r="L22" s="18"/>
      <c r="M22" s="13"/>
      <c r="N22" s="14"/>
      <c r="O22" s="19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</row>
    <row r="23" spans="1:124" ht="15" x14ac:dyDescent="0.25">
      <c r="A23" s="31" t="s">
        <v>16</v>
      </c>
      <c r="B23" s="32"/>
      <c r="C23" s="32"/>
      <c r="D23" s="32"/>
      <c r="E23" s="32"/>
      <c r="F23" s="32"/>
      <c r="G23" s="32"/>
      <c r="H23" s="32"/>
      <c r="I23" s="32"/>
      <c r="J23" s="33"/>
      <c r="K23" s="29">
        <f>SUM(K8:K22)</f>
        <v>592290</v>
      </c>
    </row>
    <row r="24" spans="1:124" hidden="1" x14ac:dyDescent="0.2"/>
    <row r="25" spans="1:124" ht="43.5" customHeight="1" x14ac:dyDescent="0.2"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24" ht="29.25" customHeight="1" x14ac:dyDescent="0.2"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24" ht="31.5" customHeight="1" x14ac:dyDescent="0.2"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24" x14ac:dyDescent="0.2">
      <c r="B29" s="16"/>
      <c r="C29" s="16"/>
      <c r="D29" s="17"/>
      <c r="E29" s="16"/>
      <c r="F29" s="16"/>
      <c r="G29" s="16"/>
      <c r="H29" s="16"/>
      <c r="I29" s="16"/>
      <c r="J29" s="16"/>
    </row>
  </sheetData>
  <mergeCells count="15">
    <mergeCell ref="B28:K28"/>
    <mergeCell ref="B26:K26"/>
    <mergeCell ref="B25:K25"/>
    <mergeCell ref="A23:J23"/>
    <mergeCell ref="H1:K1"/>
    <mergeCell ref="E2:K2"/>
    <mergeCell ref="B3:K3"/>
    <mergeCell ref="B4:K4"/>
    <mergeCell ref="A5:K5"/>
    <mergeCell ref="A6:A7"/>
    <mergeCell ref="B6:B7"/>
    <mergeCell ref="C6:C7"/>
    <mergeCell ref="D6:D7"/>
    <mergeCell ref="E6:G6"/>
    <mergeCell ref="H6:J6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2026-07-14T06:19:30Z</dcterms:modified>
</cp:coreProperties>
</file>