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ФГБУ УЭБСК\Рабочие документы\Расчеты НМЦК\НМЦК ГСМ\2026 год\10.06.2026\"/>
    </mc:Choice>
  </mc:AlternateContent>
  <xr:revisionPtr revIDLastSave="0" documentId="13_ncr:1_{26B9BF12-86D7-40D3-8829-1D86B6CCE559}" xr6:coauthVersionLast="47" xr6:coauthVersionMax="47" xr10:uidLastSave="{00000000-0000-0000-0000-000000000000}"/>
  <bookViews>
    <workbookView xWindow="5340" yWindow="0" windowWidth="22890" windowHeight="15000" xr2:uid="{00000000-000D-0000-FFFF-FFFF00000000}"/>
  </bookViews>
  <sheets>
    <sheet name="Sheet1" sheetId="1" r:id="rId1"/>
  </sheets>
  <definedNames>
    <definedName name="_xlnm.Print_Area" localSheetId="0">Sheet1!$A$1:$L$27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D13" i="1"/>
  <c r="C11" i="1"/>
  <c r="L24" i="1" l="1"/>
  <c r="L25" i="1" l="1"/>
</calcChain>
</file>

<file path=xl/sharedStrings.xml><?xml version="1.0" encoding="utf-8"?>
<sst xmlns="http://schemas.openxmlformats.org/spreadsheetml/2006/main" count="42" uniqueCount="40">
  <si>
    <t>1</t>
  </si>
  <si>
    <t>2</t>
  </si>
  <si>
    <t>3</t>
  </si>
  <si>
    <t>4</t>
  </si>
  <si>
    <t>5</t>
  </si>
  <si>
    <t>6</t>
  </si>
  <si>
    <t>7</t>
  </si>
  <si>
    <t>8</t>
  </si>
  <si>
    <t>9</t>
  </si>
  <si>
    <t>Где Кодс – коэффициент отвлечения денежных средств</t>
  </si>
  <si>
    <r>
      <rPr>
        <b/>
        <sz val="10"/>
        <rFont val="Times New Roman"/>
        <family val="1"/>
        <charset val="204"/>
      </rPr>
      <t>Информация о валюте</t>
    </r>
    <r>
      <rPr>
        <sz val="10"/>
        <rFont val="Times New Roman"/>
        <family val="1"/>
        <charset val="204"/>
      </rPr>
      <t>, используемой для формирования цены контракта и расчетов с поставщиком (подрядчиком, исполнителем) – Российский рубль.</t>
    </r>
  </si>
  <si>
    <t>№ п/п</t>
  </si>
  <si>
    <t>Наименование объекта закупки</t>
  </si>
  <si>
    <t>Количество товара</t>
  </si>
  <si>
    <t>Единица измерения</t>
  </si>
  <si>
    <t>Период поставки, месяц (N)</t>
  </si>
  <si>
    <t>Литр; (л;^дм[3*])</t>
  </si>
  <si>
    <t>Кцб–ключевая ставка на момент расчета, % -</t>
  </si>
  <si>
    <t>https://cbr.ru/hd_base/KeyRate/</t>
  </si>
  <si>
    <t>Бензин автомобильный АИ-92 (розничная реализация)</t>
  </si>
  <si>
    <r>
      <rPr>
        <b/>
        <sz val="10"/>
        <rFont val="Times New Roman"/>
        <family val="1"/>
        <charset val="204"/>
      </rPr>
      <t xml:space="preserve">Метод определения начальной цены единицы товара с обоснованием: </t>
    </r>
    <r>
      <rPr>
        <sz val="10"/>
        <rFont val="Times New Roman"/>
        <family val="1"/>
        <charset val="204"/>
      </rPr>
      <t>Расчет произведен на основании Приказа ФАС России от 22.11.2024 года№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Приказ)</t>
    </r>
  </si>
  <si>
    <t>N - количество месяцев поставки, в данном случае показатель равен 7, поскольку денежные средства отвлекаются не только на период поставки в шесть месяцев, но и на дополнительный месяц, необходимый для приемки и оплаты.</t>
  </si>
  <si>
    <t>При расчете НМЦК на поставку бензина заказчик вправе использовать два коэффициента одновременно: сначала ИПЦ и к полученной цене применить коэффициент стоимости отвлечения денежных средств (Кодс) при отсрочке платежа, равную текущей ставке, при поставке в течение шести месяцев на заправочной станции в бак ( п. 7 Приказа).</t>
  </si>
  <si>
    <t>Индекс потребительских цен (ИПЦ)</t>
  </si>
  <si>
    <t>Цена за единицу, руб.</t>
  </si>
  <si>
    <t>ИТОГО НМЦК:</t>
  </si>
  <si>
    <t>Коэффициент отвлечения денежных средств (Кодс)</t>
  </si>
  <si>
    <t>Цена за единицу с учетом ИПЦ и Кодс, руб. (гр.8*гр.9)</t>
  </si>
  <si>
    <t>Начальная (максимальная) цена, руб. (гр.3*гр.10)</t>
  </si>
  <si>
    <r>
      <rPr>
        <b/>
        <sz val="10"/>
        <rFont val="Times New Roman"/>
        <family val="1"/>
        <charset val="204"/>
      </rPr>
      <t xml:space="preserve">Предмет контракта: </t>
    </r>
    <r>
      <rPr>
        <sz val="10"/>
        <rFont val="Times New Roman"/>
        <family val="1"/>
        <charset val="204"/>
      </rPr>
      <t>поставка моторного топлива</t>
    </r>
  </si>
  <si>
    <t>Анализ рынка произведен согласно п. 6 Приказа на основании предоставляемых данных Федеральной службой государственной статистики, Единой межведомственной информационно-статистической системой (https://rosstat.gov.ru/storage/mediabank/171_07-11-2025.html; https://www.fedstat.ru/indicator/31448) о потребительских ценах на моторное топливо. В расчетет используются средние потребительские цены на моторное топливо на дату определения цены контракта по Карачаево-Черкесской Республике и Ставропольскому краю.</t>
  </si>
  <si>
    <t>Поскольку период поставки бензина более одного месяца, то к расчету НМЦК нужно применить индекс потребительских цен в базовом варианте (п. 10 Приказа). На 2026 год ИПЦ в базовом варианте установлен на уровне 104,0 процента (ИПЦ в % к декабрю предыдущего года). ИПЦ применен пропорционально количеству месяцев поставки бензина (п. 11 Приказа).</t>
  </si>
  <si>
    <t>Дизельное топливо</t>
  </si>
  <si>
    <t>ОБОСНОВАНИЕ НМЦК</t>
  </si>
  <si>
    <t>Цена за единицу с учетом ИПЦ, руб. (гр.6*гр.7)</t>
  </si>
  <si>
    <t>Источник информации: https://www.fedstat.ru/indicator/31448; https://rosstat.gov.ru/storage/mediabank/78_27-05-2026.html</t>
  </si>
  <si>
    <t xml:space="preserve">(104,0 – 100) : 12 × 6 : 100 + 1 = </t>
  </si>
  <si>
    <t>Кодс = (Кцб : 100) : 12 × N + 1 = (16,5 : 100) : 12 × 7 + 1 =</t>
  </si>
  <si>
    <t>В связи с тем, что поставка автомобильного бензина АИ-95 будет осуществляться на территории двух разных регионов (Ставропольский край и Карачаево-Черкесская Республика), расчёт осуществлен путем расчета среднеарифметической стоимости по данным регионам поставки и составляет (69,74+71,46)/2=70,60</t>
  </si>
  <si>
    <t>Начальная максимальная цена контракта 371 394 (триста семьдесят одна тысяча триста девяносто четыре) рубля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</si>
</sst>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3" fillId="0" borderId="4" xfId="1" applyFont="1" applyBorder="1" applyAlignment="1">
      <alignment vertical="top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/>
    <xf numFmtId="0" fontId="5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4" fontId="1" fillId="0" borderId="10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3" fontId="1" fillId="2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r.ru/hd_base/KeyR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topLeftCell="A20" zoomScale="120" zoomScaleNormal="120" zoomScaleSheetLayoutView="120" workbookViewId="0">
      <selection activeCell="E35" sqref="E35:E36"/>
    </sheetView>
  </sheetViews>
  <sheetFormatPr defaultColWidth="9.140625" defaultRowHeight="12.75" x14ac:dyDescent="0.2"/>
  <cols>
    <col min="1" max="1" width="3.7109375" style="1" customWidth="1"/>
    <col min="2" max="2" width="34" style="1" customWidth="1"/>
    <col min="3" max="3" width="13" style="1"/>
    <col min="4" max="4" width="11.5703125" style="1"/>
    <col min="5" max="5" width="11.42578125" style="1"/>
    <col min="6" max="7" width="10.42578125" style="1" customWidth="1"/>
    <col min="8" max="8" width="11.7109375" style="1" customWidth="1"/>
    <col min="9" max="9" width="14.28515625" style="1" customWidth="1"/>
    <col min="10" max="10" width="14" style="1" customWidth="1"/>
    <col min="11" max="12" width="15.5703125" style="1"/>
    <col min="13" max="16384" width="9.140625" style="1"/>
  </cols>
  <sheetData>
    <row r="1" spans="1:12" x14ac:dyDescent="0.2">
      <c r="A1" s="37" t="s">
        <v>33</v>
      </c>
      <c r="B1" s="38"/>
      <c r="C1" s="38"/>
      <c r="D1" s="38"/>
      <c r="E1" s="38"/>
      <c r="F1" s="38"/>
      <c r="G1" s="39"/>
      <c r="H1" s="39"/>
      <c r="I1" s="39"/>
      <c r="J1" s="38"/>
      <c r="K1" s="38"/>
      <c r="L1" s="38"/>
    </row>
    <row r="2" spans="1:12" ht="6.75" customHeight="1" x14ac:dyDescent="0.2"/>
    <row r="3" spans="1:12" x14ac:dyDescent="0.2">
      <c r="A3" s="38" t="s">
        <v>29</v>
      </c>
      <c r="B3" s="38"/>
      <c r="C3" s="38"/>
      <c r="D3" s="38"/>
      <c r="E3" s="38"/>
      <c r="F3" s="38"/>
      <c r="G3" s="39"/>
      <c r="H3" s="39"/>
      <c r="I3" s="39"/>
      <c r="J3" s="38"/>
      <c r="K3" s="38"/>
      <c r="L3" s="38"/>
    </row>
    <row r="4" spans="1:12" ht="6.75" customHeight="1" x14ac:dyDescent="0.2"/>
    <row r="5" spans="1:12" ht="39.75" customHeight="1" x14ac:dyDescent="0.2">
      <c r="A5" s="40" t="s">
        <v>20</v>
      </c>
      <c r="B5" s="40"/>
      <c r="C5" s="40"/>
      <c r="D5" s="40"/>
      <c r="E5" s="40"/>
      <c r="F5" s="40"/>
      <c r="G5" s="36"/>
      <c r="H5" s="36"/>
      <c r="I5" s="36"/>
      <c r="J5" s="40"/>
      <c r="K5" s="40"/>
      <c r="L5" s="40"/>
    </row>
    <row r="6" spans="1:12" ht="6.75" customHeight="1" x14ac:dyDescent="0.2">
      <c r="A6" s="5"/>
    </row>
    <row r="7" spans="1:12" ht="21" customHeight="1" x14ac:dyDescent="0.2">
      <c r="A7" s="40" t="s">
        <v>10</v>
      </c>
      <c r="B7" s="40"/>
      <c r="C7" s="40"/>
      <c r="D7" s="40"/>
      <c r="E7" s="40"/>
      <c r="F7" s="40"/>
      <c r="G7" s="36"/>
      <c r="H7" s="36"/>
      <c r="I7" s="36"/>
      <c r="J7" s="40"/>
      <c r="K7" s="40"/>
      <c r="L7" s="40"/>
    </row>
    <row r="8" spans="1:12" ht="5.25" customHeight="1" x14ac:dyDescent="0.2"/>
    <row r="9" spans="1:12" ht="40.5" customHeight="1" x14ac:dyDescent="0.2">
      <c r="A9" s="41" t="s">
        <v>30</v>
      </c>
      <c r="B9" s="41"/>
      <c r="C9" s="41"/>
      <c r="D9" s="41"/>
      <c r="E9" s="41"/>
      <c r="F9" s="41"/>
      <c r="G9" s="36"/>
      <c r="H9" s="36"/>
      <c r="I9" s="36"/>
      <c r="J9" s="41"/>
      <c r="K9" s="41"/>
      <c r="L9" s="41"/>
    </row>
    <row r="10" spans="1:12" ht="27" customHeight="1" x14ac:dyDescent="0.2">
      <c r="A10" s="36" t="s">
        <v>31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s="16" customFormat="1" ht="18.75" customHeight="1" x14ac:dyDescent="0.2">
      <c r="B11" s="17" t="s">
        <v>36</v>
      </c>
      <c r="C11" s="18">
        <f>(104-100)/12*6/100+1</f>
        <v>1.02</v>
      </c>
      <c r="D11" s="19"/>
      <c r="E11" s="19"/>
      <c r="F11" s="19"/>
      <c r="G11" s="19"/>
      <c r="H11" s="19"/>
      <c r="I11" s="19"/>
      <c r="J11" s="19"/>
      <c r="K11" s="19"/>
      <c r="L11" s="20"/>
    </row>
    <row r="12" spans="1:12" ht="28.5" customHeight="1" x14ac:dyDescent="0.2">
      <c r="A12" s="36" t="s">
        <v>22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s="16" customFormat="1" ht="21.75" customHeight="1" x14ac:dyDescent="0.2">
      <c r="B13" s="46" t="s">
        <v>37</v>
      </c>
      <c r="C13" s="46"/>
      <c r="D13" s="21">
        <f>(16.5/100)/12*7+1</f>
        <v>1.0962499999999999</v>
      </c>
      <c r="E13" s="22"/>
      <c r="F13" s="22"/>
      <c r="G13" s="19"/>
      <c r="H13" s="19"/>
      <c r="I13" s="19"/>
      <c r="J13" s="22"/>
      <c r="K13" s="22"/>
      <c r="L13" s="22"/>
    </row>
    <row r="14" spans="1:12" x14ac:dyDescent="0.2">
      <c r="A14" s="44" t="s">
        <v>9</v>
      </c>
      <c r="B14" s="44"/>
      <c r="C14" s="44"/>
      <c r="D14" s="44"/>
      <c r="E14" s="44"/>
      <c r="F14" s="44"/>
      <c r="G14" s="45"/>
      <c r="H14" s="45"/>
      <c r="I14" s="45"/>
      <c r="J14" s="44"/>
      <c r="K14" s="44"/>
      <c r="L14" s="44"/>
    </row>
    <row r="15" spans="1:12" x14ac:dyDescent="0.2">
      <c r="A15" s="29" t="s">
        <v>17</v>
      </c>
      <c r="B15" s="29"/>
      <c r="C15" s="9" t="s">
        <v>18</v>
      </c>
      <c r="D15" s="3"/>
      <c r="E15" s="3"/>
      <c r="F15" s="3"/>
      <c r="G15" s="4"/>
      <c r="H15" s="4"/>
      <c r="I15" s="4"/>
      <c r="J15" s="3"/>
      <c r="K15" s="3"/>
      <c r="L15" s="3"/>
    </row>
    <row r="16" spans="1:12" ht="27" customHeight="1" x14ac:dyDescent="0.2">
      <c r="A16" s="47" t="s">
        <v>21</v>
      </c>
      <c r="B16" s="47"/>
      <c r="C16" s="47"/>
      <c r="D16" s="47"/>
      <c r="E16" s="47"/>
      <c r="F16" s="47"/>
      <c r="G16" s="36"/>
      <c r="H16" s="36"/>
      <c r="I16" s="36"/>
      <c r="J16" s="47"/>
      <c r="K16" s="47"/>
      <c r="L16" s="47"/>
    </row>
    <row r="17" spans="1:12" s="15" customFormat="1" ht="5.2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26.25" customHeight="1" x14ac:dyDescent="0.2">
      <c r="A18" s="3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">
      <c r="A19" s="6"/>
    </row>
    <row r="20" spans="1:12" ht="77.099999999999994" customHeight="1" x14ac:dyDescent="0.2">
      <c r="A20" s="42" t="s">
        <v>11</v>
      </c>
      <c r="B20" s="43" t="s">
        <v>12</v>
      </c>
      <c r="C20" s="42" t="s">
        <v>13</v>
      </c>
      <c r="D20" s="42" t="s">
        <v>14</v>
      </c>
      <c r="E20" s="42" t="s">
        <v>15</v>
      </c>
      <c r="F20" s="48" t="s">
        <v>35</v>
      </c>
      <c r="G20" s="49"/>
      <c r="H20" s="30" t="s">
        <v>23</v>
      </c>
      <c r="I20" s="30" t="s">
        <v>34</v>
      </c>
      <c r="J20" s="42" t="s">
        <v>26</v>
      </c>
      <c r="K20" s="30" t="s">
        <v>27</v>
      </c>
      <c r="L20" s="42" t="s">
        <v>28</v>
      </c>
    </row>
    <row r="21" spans="1:12" ht="16.5" customHeight="1" x14ac:dyDescent="0.2">
      <c r="A21" s="42"/>
      <c r="B21" s="43"/>
      <c r="C21" s="42"/>
      <c r="D21" s="42"/>
      <c r="E21" s="42"/>
      <c r="F21" s="50" t="s">
        <v>24</v>
      </c>
      <c r="G21" s="51"/>
      <c r="H21" s="31"/>
      <c r="I21" s="31"/>
      <c r="J21" s="42"/>
      <c r="K21" s="31"/>
      <c r="L21" s="42"/>
    </row>
    <row r="22" spans="1:12" x14ac:dyDescent="0.2">
      <c r="A22" s="2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5" t="s">
        <v>5</v>
      </c>
      <c r="G22" s="26"/>
      <c r="H22" s="2" t="s">
        <v>6</v>
      </c>
      <c r="I22" s="2" t="s">
        <v>7</v>
      </c>
      <c r="J22" s="2" t="s">
        <v>8</v>
      </c>
      <c r="K22" s="10">
        <v>10</v>
      </c>
      <c r="L22" s="10">
        <v>11</v>
      </c>
    </row>
    <row r="23" spans="1:12" ht="25.5" x14ac:dyDescent="0.2">
      <c r="A23" s="11" t="s">
        <v>0</v>
      </c>
      <c r="B23" s="12" t="s">
        <v>19</v>
      </c>
      <c r="C23" s="52">
        <v>3000</v>
      </c>
      <c r="D23" s="12" t="s">
        <v>16</v>
      </c>
      <c r="E23" s="11">
        <v>7</v>
      </c>
      <c r="F23" s="27">
        <v>65.03</v>
      </c>
      <c r="G23" s="28"/>
      <c r="H23" s="11">
        <v>1.02</v>
      </c>
      <c r="I23" s="23">
        <v>66.33</v>
      </c>
      <c r="J23" s="23">
        <v>1.1000000000000001</v>
      </c>
      <c r="K23" s="23">
        <v>72.959999999999994</v>
      </c>
      <c r="L23" s="24">
        <f>C23*K23</f>
        <v>218879.99999999997</v>
      </c>
    </row>
    <row r="24" spans="1:12" ht="25.5" x14ac:dyDescent="0.2">
      <c r="A24" s="11">
        <v>2</v>
      </c>
      <c r="B24" s="12" t="s">
        <v>32</v>
      </c>
      <c r="C24" s="52">
        <v>1800</v>
      </c>
      <c r="D24" s="12" t="s">
        <v>16</v>
      </c>
      <c r="E24" s="11">
        <v>7</v>
      </c>
      <c r="F24" s="27">
        <v>75.52</v>
      </c>
      <c r="G24" s="28"/>
      <c r="H24" s="11">
        <v>1.02</v>
      </c>
      <c r="I24" s="23">
        <v>77.03</v>
      </c>
      <c r="J24" s="23">
        <v>1.1000000000000001</v>
      </c>
      <c r="K24" s="23">
        <v>84.73</v>
      </c>
      <c r="L24" s="24">
        <f>C24*K24</f>
        <v>152514</v>
      </c>
    </row>
    <row r="25" spans="1:12" x14ac:dyDescent="0.2">
      <c r="A25" s="32" t="s">
        <v>25</v>
      </c>
      <c r="B25" s="33"/>
      <c r="C25" s="33"/>
      <c r="D25" s="33"/>
      <c r="E25" s="33"/>
      <c r="F25" s="33"/>
      <c r="G25" s="33"/>
      <c r="H25" s="33"/>
      <c r="I25" s="33"/>
      <c r="J25" s="33"/>
      <c r="K25" s="34"/>
      <c r="L25" s="53">
        <f>SUM(L23:L24)</f>
        <v>371394</v>
      </c>
    </row>
    <row r="26" spans="1:12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7"/>
    </row>
    <row r="27" spans="1:12" s="13" customFormat="1" x14ac:dyDescent="0.2">
      <c r="A27" s="54" t="s">
        <v>39</v>
      </c>
      <c r="B27" s="54"/>
      <c r="C27" s="54"/>
      <c r="D27" s="54"/>
      <c r="E27" s="54"/>
      <c r="F27" s="54"/>
      <c r="G27" s="55"/>
      <c r="H27" s="55"/>
      <c r="I27" s="55"/>
      <c r="J27" s="54"/>
      <c r="K27" s="54"/>
      <c r="L27" s="54"/>
    </row>
  </sheetData>
  <mergeCells count="29">
    <mergeCell ref="A12:L12"/>
    <mergeCell ref="A20:A21"/>
    <mergeCell ref="B20:B21"/>
    <mergeCell ref="C20:C21"/>
    <mergeCell ref="D20:D21"/>
    <mergeCell ref="E20:E21"/>
    <mergeCell ref="A14:L14"/>
    <mergeCell ref="B13:C13"/>
    <mergeCell ref="J20:J21"/>
    <mergeCell ref="K20:K21"/>
    <mergeCell ref="L20:L21"/>
    <mergeCell ref="A16:L16"/>
    <mergeCell ref="F20:G20"/>
    <mergeCell ref="F21:G21"/>
    <mergeCell ref="A10:L10"/>
    <mergeCell ref="A1:L1"/>
    <mergeCell ref="A3:L3"/>
    <mergeCell ref="A5:L5"/>
    <mergeCell ref="A7:L7"/>
    <mergeCell ref="A9:L9"/>
    <mergeCell ref="A27:L27"/>
    <mergeCell ref="A15:B15"/>
    <mergeCell ref="I20:I21"/>
    <mergeCell ref="H20:H21"/>
    <mergeCell ref="A25:K25"/>
    <mergeCell ref="A18:L18"/>
    <mergeCell ref="F22:G22"/>
    <mergeCell ref="F23:G23"/>
    <mergeCell ref="F24:G24"/>
  </mergeCells>
  <hyperlinks>
    <hyperlink ref="C15" r:id="rId1" xr:uid="{00000000-0004-0000-0000-000000000000}"/>
  </hyperlinks>
  <pageMargins left="0.39370078740157483" right="0.39370078740157483" top="0.74803149606299213" bottom="0.39370078740157483" header="0" footer="0"/>
  <pageSetup paperSize="9" scale="8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Zakypki1</dc:creator>
  <cp:keywords/>
  <cp:lastModifiedBy>user1</cp:lastModifiedBy>
  <cp:lastPrinted>2026-02-09T06:00:50Z</cp:lastPrinted>
  <dcterms:created xsi:type="dcterms:W3CDTF">2025-12-10T08:10:33Z</dcterms:created>
  <dcterms:modified xsi:type="dcterms:W3CDTF">2026-06-10T14:15:32Z</dcterms:modified>
</cp:coreProperties>
</file>